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90" windowWidth="18195" windowHeight="11700" activeTab="2"/>
  </bookViews>
  <sheets>
    <sheet name="Sites" sheetId="2" r:id="rId1"/>
    <sheet name="Leaks" sheetId="3" r:id="rId2"/>
    <sheet name="Chart1" sheetId="7" r:id="rId3"/>
  </sheets>
  <calcPr calcId="162913" concurrentCalc="0"/>
</workbook>
</file>

<file path=xl/calcChain.xml><?xml version="1.0" encoding="utf-8"?>
<calcChain xmlns="http://schemas.openxmlformats.org/spreadsheetml/2006/main">
  <c r="E151" i="2" l="1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C28" i="2"/>
  <c r="F28" i="2"/>
  <c r="C29" i="2"/>
  <c r="F29" i="2"/>
  <c r="C34" i="2"/>
  <c r="F34" i="2"/>
  <c r="C42" i="2"/>
  <c r="F42" i="2"/>
  <c r="C2" i="2"/>
  <c r="F2" i="2"/>
  <c r="C3" i="2"/>
  <c r="F3" i="2"/>
  <c r="C4" i="2"/>
  <c r="F4" i="2"/>
  <c r="C5" i="2"/>
  <c r="F5" i="2"/>
  <c r="C6" i="2"/>
  <c r="F6" i="2"/>
  <c r="C7" i="2"/>
  <c r="F7" i="2"/>
  <c r="C8" i="2"/>
  <c r="F8" i="2"/>
  <c r="C9" i="2"/>
  <c r="F9" i="2"/>
  <c r="C10" i="2"/>
  <c r="F10" i="2"/>
  <c r="C11" i="2"/>
  <c r="F11" i="2"/>
  <c r="C12" i="2"/>
  <c r="F12" i="2"/>
  <c r="C13" i="2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F23" i="2"/>
  <c r="C24" i="2"/>
  <c r="F24" i="2"/>
  <c r="C25" i="2"/>
  <c r="F25" i="2"/>
  <c r="C26" i="2"/>
  <c r="F26" i="2"/>
  <c r="C27" i="2"/>
  <c r="F27" i="2"/>
  <c r="C30" i="2"/>
  <c r="F30" i="2"/>
  <c r="C31" i="2"/>
  <c r="F31" i="2"/>
  <c r="C32" i="2"/>
  <c r="F32" i="2"/>
  <c r="C33" i="2"/>
  <c r="F33" i="2"/>
  <c r="C35" i="2"/>
  <c r="F35" i="2"/>
  <c r="C36" i="2"/>
  <c r="F36" i="2"/>
  <c r="C37" i="2"/>
  <c r="F37" i="2"/>
  <c r="C38" i="2"/>
  <c r="F38" i="2"/>
  <c r="C39" i="2"/>
  <c r="F39" i="2"/>
  <c r="C40" i="2"/>
  <c r="F40" i="2"/>
  <c r="C41" i="2"/>
  <c r="F41" i="2"/>
  <c r="C43" i="2"/>
  <c r="F43" i="2"/>
  <c r="C44" i="2"/>
  <c r="F44" i="2"/>
  <c r="C45" i="2"/>
  <c r="F45" i="2"/>
  <c r="C46" i="2"/>
  <c r="F46" i="2"/>
  <c r="C47" i="2"/>
  <c r="F47" i="2"/>
  <c r="C48" i="2"/>
  <c r="F48" i="2"/>
  <c r="C49" i="2"/>
  <c r="F49" i="2"/>
  <c r="C50" i="2"/>
  <c r="F50" i="2"/>
  <c r="C51" i="2"/>
  <c r="F51" i="2"/>
  <c r="C52" i="2"/>
  <c r="F52" i="2"/>
  <c r="C53" i="2"/>
  <c r="F53" i="2"/>
  <c r="C54" i="2"/>
  <c r="F54" i="2"/>
  <c r="C55" i="2"/>
  <c r="F55" i="2"/>
  <c r="C56" i="2"/>
  <c r="F56" i="2"/>
  <c r="C57" i="2"/>
  <c r="F57" i="2"/>
  <c r="C58" i="2"/>
  <c r="F58" i="2"/>
  <c r="C59" i="2"/>
  <c r="F59" i="2"/>
  <c r="C60" i="2"/>
  <c r="F60" i="2"/>
  <c r="C61" i="2"/>
  <c r="F61" i="2"/>
  <c r="C62" i="2"/>
  <c r="F62" i="2"/>
  <c r="C63" i="2"/>
  <c r="F63" i="2"/>
  <c r="C64" i="2"/>
  <c r="F64" i="2"/>
  <c r="C65" i="2"/>
  <c r="F65" i="2"/>
  <c r="C66" i="2"/>
  <c r="F66" i="2"/>
  <c r="C67" i="2"/>
  <c r="F67" i="2"/>
  <c r="C68" i="2"/>
  <c r="F68" i="2"/>
  <c r="C69" i="2"/>
  <c r="F69" i="2"/>
  <c r="C70" i="2"/>
  <c r="F70" i="2"/>
  <c r="C71" i="2"/>
  <c r="F71" i="2"/>
  <c r="C72" i="2"/>
  <c r="F72" i="2"/>
  <c r="C73" i="2"/>
  <c r="F73" i="2"/>
  <c r="C74" i="2"/>
  <c r="F74" i="2"/>
  <c r="C75" i="2"/>
  <c r="F75" i="2"/>
  <c r="C76" i="2"/>
  <c r="F76" i="2"/>
  <c r="C77" i="2"/>
  <c r="F77" i="2"/>
  <c r="C78" i="2"/>
  <c r="F78" i="2"/>
  <c r="C79" i="2"/>
  <c r="F79" i="2"/>
  <c r="C80" i="2"/>
  <c r="F80" i="2"/>
  <c r="C81" i="2"/>
  <c r="F81" i="2"/>
  <c r="C82" i="2"/>
  <c r="F82" i="2"/>
  <c r="C83" i="2"/>
  <c r="F83" i="2"/>
  <c r="C84" i="2"/>
  <c r="F84" i="2"/>
  <c r="C85" i="2"/>
  <c r="F85" i="2"/>
  <c r="C86" i="2"/>
  <c r="F86" i="2"/>
  <c r="C87" i="2"/>
  <c r="F87" i="2"/>
  <c r="C88" i="2"/>
  <c r="F88" i="2"/>
  <c r="C89" i="2"/>
  <c r="F89" i="2"/>
  <c r="C90" i="2"/>
  <c r="F90" i="2"/>
  <c r="C91" i="2"/>
  <c r="F91" i="2"/>
  <c r="C92" i="2"/>
  <c r="F92" i="2"/>
  <c r="C93" i="2"/>
  <c r="F93" i="2"/>
  <c r="C94" i="2"/>
  <c r="F94" i="2"/>
  <c r="C95" i="2"/>
  <c r="F95" i="2"/>
  <c r="C96" i="2"/>
  <c r="F96" i="2"/>
  <c r="C97" i="2"/>
  <c r="F97" i="2"/>
  <c r="C98" i="2"/>
  <c r="F98" i="2"/>
  <c r="C99" i="2"/>
  <c r="F99" i="2"/>
  <c r="C100" i="2"/>
  <c r="F100" i="2"/>
  <c r="C101" i="2"/>
  <c r="F101" i="2"/>
  <c r="C102" i="2"/>
  <c r="F102" i="2"/>
  <c r="C103" i="2"/>
  <c r="F103" i="2"/>
  <c r="C104" i="2"/>
  <c r="F104" i="2"/>
  <c r="C105" i="2"/>
  <c r="F105" i="2"/>
  <c r="C106" i="2"/>
  <c r="F106" i="2"/>
  <c r="C107" i="2"/>
  <c r="F107" i="2"/>
  <c r="C108" i="2"/>
  <c r="F108" i="2"/>
  <c r="C109" i="2"/>
  <c r="F109" i="2"/>
  <c r="C110" i="2"/>
  <c r="F110" i="2"/>
  <c r="C111" i="2"/>
  <c r="F111" i="2"/>
  <c r="C112" i="2"/>
  <c r="F112" i="2"/>
  <c r="C113" i="2"/>
  <c r="F113" i="2"/>
  <c r="C114" i="2"/>
  <c r="F114" i="2"/>
  <c r="C115" i="2"/>
  <c r="F115" i="2"/>
  <c r="C116" i="2"/>
  <c r="F116" i="2"/>
  <c r="C117" i="2"/>
  <c r="F117" i="2"/>
  <c r="C118" i="2"/>
  <c r="F118" i="2"/>
  <c r="C119" i="2"/>
  <c r="F119" i="2"/>
  <c r="C120" i="2"/>
  <c r="F120" i="2"/>
  <c r="C121" i="2"/>
  <c r="F121" i="2"/>
  <c r="C122" i="2"/>
  <c r="F122" i="2"/>
  <c r="C123" i="2"/>
  <c r="F123" i="2"/>
  <c r="C124" i="2"/>
  <c r="F124" i="2"/>
  <c r="C125" i="2"/>
  <c r="F125" i="2"/>
  <c r="C126" i="2"/>
  <c r="F126" i="2"/>
  <c r="C127" i="2"/>
  <c r="F127" i="2"/>
  <c r="C128" i="2"/>
  <c r="F128" i="2"/>
  <c r="C129" i="2"/>
  <c r="F129" i="2"/>
  <c r="C130" i="2"/>
  <c r="F130" i="2"/>
  <c r="C131" i="2"/>
  <c r="F131" i="2"/>
  <c r="C132" i="2"/>
  <c r="F132" i="2"/>
  <c r="C133" i="2"/>
  <c r="F133" i="2"/>
  <c r="C134" i="2"/>
  <c r="F134" i="2"/>
  <c r="C135" i="2"/>
  <c r="F135" i="2"/>
  <c r="C136" i="2"/>
  <c r="F136" i="2"/>
  <c r="C137" i="2"/>
  <c r="F137" i="2"/>
  <c r="C138" i="2"/>
  <c r="F138" i="2"/>
  <c r="C139" i="2"/>
  <c r="F139" i="2"/>
  <c r="C140" i="2"/>
  <c r="F140" i="2"/>
  <c r="C141" i="2"/>
  <c r="F141" i="2"/>
  <c r="C142" i="2"/>
  <c r="F142" i="2"/>
  <c r="C143" i="2"/>
  <c r="F143" i="2"/>
  <c r="C144" i="2"/>
  <c r="F144" i="2"/>
  <c r="C145" i="2"/>
  <c r="F145" i="2"/>
  <c r="C146" i="2"/>
  <c r="F146" i="2"/>
  <c r="C147" i="2"/>
  <c r="F147" i="2"/>
  <c r="C148" i="2"/>
  <c r="F148" i="2"/>
  <c r="C149" i="2"/>
  <c r="F149" i="2"/>
  <c r="C150" i="2"/>
  <c r="F150" i="2"/>
  <c r="C151" i="2"/>
  <c r="F151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<sst xmlns="http://schemas.openxmlformats.org/spreadsheetml/2006/main" count="995" uniqueCount="706">
  <si>
    <t>Source Name</t>
  </si>
  <si>
    <t>Site Name</t>
  </si>
  <si>
    <t>Mean methane (scfm)</t>
  </si>
  <si>
    <t>Whole gas (scfm)</t>
  </si>
  <si>
    <t>L-54</t>
  </si>
  <si>
    <t>AP-3</t>
  </si>
  <si>
    <t>Temperature Controller, V3H</t>
  </si>
  <si>
    <t>L-78</t>
  </si>
  <si>
    <t>AP-4</t>
  </si>
  <si>
    <t>Back pressure regulator, Separator 4</t>
  </si>
  <si>
    <t>L-79</t>
  </si>
  <si>
    <t>Back pressure regulator, Separator 2</t>
  </si>
  <si>
    <t>L-96</t>
  </si>
  <si>
    <t>AP-5</t>
  </si>
  <si>
    <t>Well 6 surface casing vent</t>
  </si>
  <si>
    <t>L-97</t>
  </si>
  <si>
    <t>Well 4 surface casing vent</t>
  </si>
  <si>
    <t>L-98</t>
  </si>
  <si>
    <t>Lower temperature controller on separator</t>
  </si>
  <si>
    <t>L-100</t>
  </si>
  <si>
    <t>AP-9</t>
  </si>
  <si>
    <t>Vent on separator 4H</t>
  </si>
  <si>
    <t>L-99</t>
  </si>
  <si>
    <t>Vent on separator 5H</t>
  </si>
  <si>
    <t>L-1</t>
  </si>
  <si>
    <t>AP-10</t>
  </si>
  <si>
    <t>Back pressure regulator, Separator 5</t>
  </si>
  <si>
    <t>L-2</t>
  </si>
  <si>
    <t>Back pressure regulator, Separator 5, outside</t>
  </si>
  <si>
    <t>L-3</t>
  </si>
  <si>
    <t>Back pressure regulator, Separator 4, outside</t>
  </si>
  <si>
    <t>L-4</t>
  </si>
  <si>
    <t>Valve on well head, 1H</t>
  </si>
  <si>
    <t>L-5</t>
  </si>
  <si>
    <t>AP-11</t>
  </si>
  <si>
    <t>Upper temperature controller on separator</t>
  </si>
  <si>
    <t>L-6</t>
  </si>
  <si>
    <t>AP-12</t>
  </si>
  <si>
    <t>vent at well head</t>
  </si>
  <si>
    <t>L-7</t>
  </si>
  <si>
    <t>Motor Vent on Top of EPV separator</t>
  </si>
  <si>
    <t>L-8</t>
  </si>
  <si>
    <t>AP-17</t>
  </si>
  <si>
    <t>Vent on Separator 1H</t>
  </si>
  <si>
    <t>L-10</t>
  </si>
  <si>
    <t>AP-18</t>
  </si>
  <si>
    <t>Tubing hanger, well head 3H</t>
  </si>
  <si>
    <t>L-11</t>
  </si>
  <si>
    <t>L-12</t>
  </si>
  <si>
    <t>Tubing hanger, well head 4H</t>
  </si>
  <si>
    <t>L-13</t>
  </si>
  <si>
    <t>L-9</t>
  </si>
  <si>
    <t>Cyclic Annulus, Well head 2H</t>
  </si>
  <si>
    <t>L-14</t>
  </si>
  <si>
    <t>AP-19</t>
  </si>
  <si>
    <t>vent on back of separator 2HB</t>
  </si>
  <si>
    <t>L-15</t>
  </si>
  <si>
    <t>AP-21</t>
  </si>
  <si>
    <t>L-16</t>
  </si>
  <si>
    <t>L-17</t>
  </si>
  <si>
    <t>Knockout/Regulator</t>
  </si>
  <si>
    <t>L-18</t>
  </si>
  <si>
    <t>Surface Casing Vent</t>
  </si>
  <si>
    <t>L-19</t>
  </si>
  <si>
    <t>AP-23</t>
  </si>
  <si>
    <t>Vent, back of separator 2</t>
  </si>
  <si>
    <t>L-20</t>
  </si>
  <si>
    <t>Vent, back of separator 1</t>
  </si>
  <si>
    <t>L-21</t>
  </si>
  <si>
    <t>Regulator on Separator 3</t>
  </si>
  <si>
    <t>L-22</t>
  </si>
  <si>
    <t>Vent, front of separator 3</t>
  </si>
  <si>
    <t>L-23</t>
  </si>
  <si>
    <t>Vent, front of separator 4</t>
  </si>
  <si>
    <t>L-24</t>
  </si>
  <si>
    <t>Vent, front of separator 6</t>
  </si>
  <si>
    <t>L-25</t>
  </si>
  <si>
    <t>Casing annulus on well head 2H</t>
  </si>
  <si>
    <t>L-26</t>
  </si>
  <si>
    <t>Casing annulus on well head 1H</t>
  </si>
  <si>
    <t>L-27</t>
  </si>
  <si>
    <t>Casing annulus on well head 3</t>
  </si>
  <si>
    <t>L-28</t>
  </si>
  <si>
    <t>Casing annulus on well head 4</t>
  </si>
  <si>
    <t>L-29</t>
  </si>
  <si>
    <t>Casing annulus on well head 6</t>
  </si>
  <si>
    <t>L-30</t>
  </si>
  <si>
    <t>2nd vent for annulus on well head 6</t>
  </si>
  <si>
    <t>L-31</t>
  </si>
  <si>
    <t>AP-25</t>
  </si>
  <si>
    <t>L-32</t>
  </si>
  <si>
    <t>Vent on Separator 3H</t>
  </si>
  <si>
    <t>L-33</t>
  </si>
  <si>
    <t>AP-26</t>
  </si>
  <si>
    <t>Temperature controller weep hole, C2H</t>
  </si>
  <si>
    <t>L-34</t>
  </si>
  <si>
    <t>Regulator Fitting, C2H</t>
  </si>
  <si>
    <t>L-35</t>
  </si>
  <si>
    <t>L-36</t>
  </si>
  <si>
    <t>Temperature controller weep hole, C1H</t>
  </si>
  <si>
    <t>L-37</t>
  </si>
  <si>
    <t>Swagelok fitting, Separator C3H</t>
  </si>
  <si>
    <t>L-38</t>
  </si>
  <si>
    <t>Temperature controller, separator C3H</t>
  </si>
  <si>
    <t>L-39</t>
  </si>
  <si>
    <t>Surface Casing Vent, Well #3</t>
  </si>
  <si>
    <t>L-40</t>
  </si>
  <si>
    <t>Surface Casing Vent, Well #1</t>
  </si>
  <si>
    <t>L-41</t>
  </si>
  <si>
    <t>AP-27</t>
  </si>
  <si>
    <t>Vent, Separator 11H</t>
  </si>
  <si>
    <t>L-42</t>
  </si>
  <si>
    <t>Vent, Separator 7H</t>
  </si>
  <si>
    <t>L-43</t>
  </si>
  <si>
    <t>Vent, Separator 3H</t>
  </si>
  <si>
    <t>L-44</t>
  </si>
  <si>
    <t>AP-29</t>
  </si>
  <si>
    <t>Kimray Valve Weep Hole; L5H</t>
  </si>
  <si>
    <t>L-45</t>
  </si>
  <si>
    <t>Upper temperature controller on separator; L6H</t>
  </si>
  <si>
    <t>L-46</t>
  </si>
  <si>
    <t>Regulator L5H</t>
  </si>
  <si>
    <t>L-47</t>
  </si>
  <si>
    <t>Upper Temperature controller; L5H</t>
  </si>
  <si>
    <t>L-48</t>
  </si>
  <si>
    <t>Upper Temperature Controller, L4H</t>
  </si>
  <si>
    <t>L-49</t>
  </si>
  <si>
    <t>Lower Temperature Controller, Separator 2</t>
  </si>
  <si>
    <t>L-50</t>
  </si>
  <si>
    <t>Compression fitting, Left, Separator 2</t>
  </si>
  <si>
    <t>L-51</t>
  </si>
  <si>
    <t>Compression fitting, right, separator 2</t>
  </si>
  <si>
    <t>L-52</t>
  </si>
  <si>
    <t>Temperature controller, separator 1</t>
  </si>
  <si>
    <t>L-53</t>
  </si>
  <si>
    <t>Swagelok on diaphragm</t>
  </si>
  <si>
    <t>L-55</t>
  </si>
  <si>
    <t>AP-31</t>
  </si>
  <si>
    <t>Surface Casing Vent; Well 5</t>
  </si>
  <si>
    <t>L-56</t>
  </si>
  <si>
    <t>Surface Casing Vent; Well 2</t>
  </si>
  <si>
    <t>L-57</t>
  </si>
  <si>
    <t>Surface Casing Vent; Well 1</t>
  </si>
  <si>
    <t>L-58</t>
  </si>
  <si>
    <t>Upper Temperature Controller, Separator 05</t>
  </si>
  <si>
    <t>L-59</t>
  </si>
  <si>
    <t>Lower Temperature Controller; Separator 04</t>
  </si>
  <si>
    <t>L-60</t>
  </si>
  <si>
    <t>Weep Hole on Control Valve; Separator 04</t>
  </si>
  <si>
    <t>L-61</t>
  </si>
  <si>
    <t>Regulator Weep Hole; Separator 02</t>
  </si>
  <si>
    <t>L-62</t>
  </si>
  <si>
    <t>Upper Temperature Controller; Separator 01</t>
  </si>
  <si>
    <t>L-63</t>
  </si>
  <si>
    <t>Lower Temperature Controller; Separator 01</t>
  </si>
  <si>
    <t>L-64</t>
  </si>
  <si>
    <t>AP-32</t>
  </si>
  <si>
    <t>Fitting, K1H</t>
  </si>
  <si>
    <t>L-65</t>
  </si>
  <si>
    <t>Regulator; K1H</t>
  </si>
  <si>
    <t>L-66</t>
  </si>
  <si>
    <t>Lower Temperature Controller, K2H</t>
  </si>
  <si>
    <t>L-67</t>
  </si>
  <si>
    <t>Weep Hole on Heater Exterior; K3H</t>
  </si>
  <si>
    <t>L-68</t>
  </si>
  <si>
    <t>AP-33</t>
  </si>
  <si>
    <t>Separator 2H bath temperature thermostat</t>
  </si>
  <si>
    <t>L-69</t>
  </si>
  <si>
    <t>AP-34</t>
  </si>
  <si>
    <t>Thermostat</t>
  </si>
  <si>
    <t>L-70</t>
  </si>
  <si>
    <t>AP-36</t>
  </si>
  <si>
    <t>Weep hole on regulator on separator</t>
  </si>
  <si>
    <t>L-71</t>
  </si>
  <si>
    <t>AP-37</t>
  </si>
  <si>
    <t>Gauge, separator 4H</t>
  </si>
  <si>
    <t>L-72</t>
  </si>
  <si>
    <t>Cyclic annulus on well Head 5H</t>
  </si>
  <si>
    <t>L-73</t>
  </si>
  <si>
    <t>Cyclic annulus on well Head 6H</t>
  </si>
  <si>
    <t>L-74</t>
  </si>
  <si>
    <t>Cyclic annulus on well Head 4H</t>
  </si>
  <si>
    <t>L-75</t>
  </si>
  <si>
    <t>AP-38</t>
  </si>
  <si>
    <t>Vent, Separator 2H</t>
  </si>
  <si>
    <t>L-76</t>
  </si>
  <si>
    <t>Vent, Separator 6H</t>
  </si>
  <si>
    <t>L-77</t>
  </si>
  <si>
    <t>AP-39</t>
  </si>
  <si>
    <t>Well 1&amp;2 separator vent manifold exhaust</t>
  </si>
  <si>
    <t>L-80</t>
  </si>
  <si>
    <t>AP-40</t>
  </si>
  <si>
    <t>Union in separator fitting</t>
  </si>
  <si>
    <t>L-81</t>
  </si>
  <si>
    <t>AP-41</t>
  </si>
  <si>
    <t>Regulator Weep Hole, B4H</t>
  </si>
  <si>
    <t>L-82</t>
  </si>
  <si>
    <t>Upper Temperature Controller, B4H</t>
  </si>
  <si>
    <t>L-83</t>
  </si>
  <si>
    <t>Lower Temperature Controller, B4H</t>
  </si>
  <si>
    <t>L-84</t>
  </si>
  <si>
    <t>Upper Temperature Controller, B2H</t>
  </si>
  <si>
    <t>L-85</t>
  </si>
  <si>
    <t>AP-43</t>
  </si>
  <si>
    <t>Well head 5, annulus</t>
  </si>
  <si>
    <t>L-86</t>
  </si>
  <si>
    <t>Well head 4, annulus</t>
  </si>
  <si>
    <t>L-87</t>
  </si>
  <si>
    <t>Well head 3, annulus</t>
  </si>
  <si>
    <t>L-88</t>
  </si>
  <si>
    <t>Well head 1, annulus</t>
  </si>
  <si>
    <t>L-89</t>
  </si>
  <si>
    <t>Well head 2, annulus</t>
  </si>
  <si>
    <t>L-90</t>
  </si>
  <si>
    <t>Gas flowmeter, separator 4H</t>
  </si>
  <si>
    <t>L-91</t>
  </si>
  <si>
    <t>Separator 6H, ball valve</t>
  </si>
  <si>
    <t>L-92</t>
  </si>
  <si>
    <t>AP-44</t>
  </si>
  <si>
    <t>#7 fan fitting</t>
  </si>
  <si>
    <t>L-93</t>
  </si>
  <si>
    <t>AP-45</t>
  </si>
  <si>
    <t>Annulus vent</t>
  </si>
  <si>
    <t>L-94</t>
  </si>
  <si>
    <t>AP-47</t>
  </si>
  <si>
    <t>Separator 4, regulator</t>
  </si>
  <si>
    <t>L-95</t>
  </si>
  <si>
    <t>Separator 5, front vent</t>
  </si>
  <si>
    <t>L-101</t>
  </si>
  <si>
    <t>GC-1</t>
  </si>
  <si>
    <t>Compressor fuel pot regulator</t>
  </si>
  <si>
    <t>L-123</t>
  </si>
  <si>
    <t>GC-2</t>
  </si>
  <si>
    <t>LACT Pump Bleed off on top of valve</t>
  </si>
  <si>
    <t>L-149</t>
  </si>
  <si>
    <t>GC-4</t>
  </si>
  <si>
    <t>Exhaust Cane Compressor for Stabilizer</t>
  </si>
  <si>
    <t>L-156</t>
  </si>
  <si>
    <t>GC-5</t>
  </si>
  <si>
    <t>Pressure regulator vent below ESD valve on flare stack</t>
  </si>
  <si>
    <t>L-157</t>
  </si>
  <si>
    <t>Compression fitting tee above ball valve behind bottom pneumatic controller</t>
  </si>
  <si>
    <t>L-158</t>
  </si>
  <si>
    <t>Flange on 10-inch line sales line downstream of glove Valve</t>
  </si>
  <si>
    <t>L-159</t>
  </si>
  <si>
    <t>10-inch sales line flange upstream of check valve</t>
  </si>
  <si>
    <t>L-167</t>
  </si>
  <si>
    <t>GC-6</t>
  </si>
  <si>
    <t>Pressure regulator, weep hole.  Upstream of test separator</t>
  </si>
  <si>
    <t>L-168</t>
  </si>
  <si>
    <t>VRU Compressor back pressure regulator</t>
  </si>
  <si>
    <t>L-169</t>
  </si>
  <si>
    <t>VRU Compressor Cylinder Vent</t>
  </si>
  <si>
    <t>L-102</t>
  </si>
  <si>
    <t>GC-11</t>
  </si>
  <si>
    <t>valve on top of western well head</t>
  </si>
  <si>
    <t>L-103</t>
  </si>
  <si>
    <t>plug on west well head Christmas tree</t>
  </si>
  <si>
    <t>L-104</t>
  </si>
  <si>
    <t>gas union</t>
  </si>
  <si>
    <t>L-105</t>
  </si>
  <si>
    <t>GC-12</t>
  </si>
  <si>
    <t>005 Back pressure valve, old departing pipeline fisher throttle</t>
  </si>
  <si>
    <t>L-106</t>
  </si>
  <si>
    <t>005 back pressure valve, old departing pipeline pressure regulator</t>
  </si>
  <si>
    <t>L-107</t>
  </si>
  <si>
    <t>pressure regulator, Fisher, SDV-0110</t>
  </si>
  <si>
    <t>L-108</t>
  </si>
  <si>
    <t>GC-13</t>
  </si>
  <si>
    <t>3/8 Union at well head</t>
  </si>
  <si>
    <t>L-109</t>
  </si>
  <si>
    <t>GC-15</t>
  </si>
  <si>
    <t>Quick Exhaust on 27,7</t>
  </si>
  <si>
    <t>L-110</t>
  </si>
  <si>
    <t>Quick Exhaust on 27,8</t>
  </si>
  <si>
    <t>L-111</t>
  </si>
  <si>
    <t>Quick Exhaust on 27,9</t>
  </si>
  <si>
    <t>L-112</t>
  </si>
  <si>
    <t>Quick Exhaust on 34,6</t>
  </si>
  <si>
    <t>L-113</t>
  </si>
  <si>
    <t>Kimray Valve, Separator 2</t>
  </si>
  <si>
    <t>L-114</t>
  </si>
  <si>
    <t>Kimray Bonnet, Separator 2</t>
  </si>
  <si>
    <t>L-115</t>
  </si>
  <si>
    <t>PRV, Separator 3</t>
  </si>
  <si>
    <t>L-116</t>
  </si>
  <si>
    <t>Regulator, Separator 4</t>
  </si>
  <si>
    <t>L-117</t>
  </si>
  <si>
    <t>Connection on Solenoid Valve, Separator 1</t>
  </si>
  <si>
    <t>L-118</t>
  </si>
  <si>
    <t>Regulator, Separator 1</t>
  </si>
  <si>
    <t>L-119</t>
  </si>
  <si>
    <t>GC-18</t>
  </si>
  <si>
    <t>fuel gas gauge on fuel gas pot on product separator</t>
  </si>
  <si>
    <t>L-120</t>
  </si>
  <si>
    <t>GC-19</t>
  </si>
  <si>
    <t>Quick Exhaust, Well Head 1</t>
  </si>
  <si>
    <t>L-121</t>
  </si>
  <si>
    <t>Stem in Kimray Valve, Separator 5</t>
  </si>
  <si>
    <t>L-122</t>
  </si>
  <si>
    <t>Compression fitting, flow sensor, Separator 3</t>
  </si>
  <si>
    <t>L-124</t>
  </si>
  <si>
    <t>GC-20</t>
  </si>
  <si>
    <t>small fitting/regulator at well head</t>
  </si>
  <si>
    <t>L-125</t>
  </si>
  <si>
    <t>insulated regulator above pneumatic activator - "not the pneumatic activator"</t>
  </si>
  <si>
    <t>L-126</t>
  </si>
  <si>
    <t>GC-22</t>
  </si>
  <si>
    <t>Control Valve at Injection at Separator</t>
  </si>
  <si>
    <t>L-127</t>
  </si>
  <si>
    <t>GC-24</t>
  </si>
  <si>
    <t>Pressure regulator, VRU Compressor</t>
  </si>
  <si>
    <t>L-128</t>
  </si>
  <si>
    <t>GC-25</t>
  </si>
  <si>
    <t>Fitting on top of Drip Pot</t>
  </si>
  <si>
    <t>L-129</t>
  </si>
  <si>
    <t>GC-26</t>
  </si>
  <si>
    <t>L-130</t>
  </si>
  <si>
    <t>pressure regulator on compressor deck</t>
  </si>
  <si>
    <t>L-131</t>
  </si>
  <si>
    <t>Pressure regulator, weep hole, bolt</t>
  </si>
  <si>
    <t>L-132</t>
  </si>
  <si>
    <t>pressure regulator, weep hole</t>
  </si>
  <si>
    <t>L-133</t>
  </si>
  <si>
    <t>bolt at side of valve, dual chamber orifice fitting</t>
  </si>
  <si>
    <t>L-134</t>
  </si>
  <si>
    <t>bot at side of v/w bottom, dual chamber orifice fitting</t>
  </si>
  <si>
    <t>L-135</t>
  </si>
  <si>
    <t>GC-28</t>
  </si>
  <si>
    <t>L-136</t>
  </si>
  <si>
    <t>Compression Fitting on Regulator, Separator 2</t>
  </si>
  <si>
    <t>L-137</t>
  </si>
  <si>
    <t>GC-29</t>
  </si>
  <si>
    <t>Valve below PRV</t>
  </si>
  <si>
    <t>L-138</t>
  </si>
  <si>
    <t>Vent on Catalytic Heater</t>
  </si>
  <si>
    <t>L-139</t>
  </si>
  <si>
    <t>Elbow near regulator</t>
  </si>
  <si>
    <t>L-140</t>
  </si>
  <si>
    <t>GC-30</t>
  </si>
  <si>
    <t>Supply gas tubing to Well ESV Valve</t>
  </si>
  <si>
    <t>L-141</t>
  </si>
  <si>
    <t>Panel on pneumatic supply to ESD #1</t>
  </si>
  <si>
    <t>L-142</t>
  </si>
  <si>
    <t>Back pressure controller, test separator</t>
  </si>
  <si>
    <t>L-143</t>
  </si>
  <si>
    <t>GC-37</t>
  </si>
  <si>
    <t>pressure regulator, between he 2 header lines</t>
  </si>
  <si>
    <t>L-144</t>
  </si>
  <si>
    <t>Sales line of heater treater 1</t>
  </si>
  <si>
    <t>L-145</t>
  </si>
  <si>
    <t xml:space="preserve">Cane on top of VRU compressor </t>
  </si>
  <si>
    <t>L-146</t>
  </si>
  <si>
    <t>Diaphragm on top of VRU compressor</t>
  </si>
  <si>
    <t>L-147</t>
  </si>
  <si>
    <t>Drain Box - FLIR Only</t>
  </si>
  <si>
    <t>L-148</t>
  </si>
  <si>
    <t>GC-39</t>
  </si>
  <si>
    <t>Low pressure separator oil drum</t>
  </si>
  <si>
    <t>L-150</t>
  </si>
  <si>
    <t>GC-40</t>
  </si>
  <si>
    <t>Compression fitting at Well head</t>
  </si>
  <si>
    <t>L-151</t>
  </si>
  <si>
    <t>GC-41</t>
  </si>
  <si>
    <t>Gauge on Heater Bypass</t>
  </si>
  <si>
    <t>L-152</t>
  </si>
  <si>
    <t>GC-46</t>
  </si>
  <si>
    <t>Pneumatic Diaphragm on well head</t>
  </si>
  <si>
    <t>L-153</t>
  </si>
  <si>
    <t>GC-48</t>
  </si>
  <si>
    <t>Weep Hole on Valve Housing at Well Head</t>
  </si>
  <si>
    <t>L-154</t>
  </si>
  <si>
    <t>Pressure Safety Valve</t>
  </si>
  <si>
    <t>L-155</t>
  </si>
  <si>
    <t>GC-49</t>
  </si>
  <si>
    <t>Leaky Fitting on Supply Line</t>
  </si>
  <si>
    <t>L-160</t>
  </si>
  <si>
    <t>GC-50</t>
  </si>
  <si>
    <t>Weep hole on valve housing, well #1</t>
  </si>
  <si>
    <t>L-161</t>
  </si>
  <si>
    <t>GC-54</t>
  </si>
  <si>
    <t>Siemens control valve on sales line</t>
  </si>
  <si>
    <t>L-162</t>
  </si>
  <si>
    <t>GC-56</t>
  </si>
  <si>
    <t>Connection at Well Head</t>
  </si>
  <si>
    <t>L-163</t>
  </si>
  <si>
    <t>GC-57</t>
  </si>
  <si>
    <t>check valve on well head 15,4</t>
  </si>
  <si>
    <t>L-164</t>
  </si>
  <si>
    <t>pot top, #3 separator</t>
  </si>
  <si>
    <t>L-165</t>
  </si>
  <si>
    <t>pot top, #2 separator</t>
  </si>
  <si>
    <t>L-166</t>
  </si>
  <si>
    <t>GC-58</t>
  </si>
  <si>
    <t>Big Joe Regulator at Separator</t>
  </si>
  <si>
    <t>L-170</t>
  </si>
  <si>
    <t>MC-1</t>
  </si>
  <si>
    <t>piping insulation on 2H separator</t>
  </si>
  <si>
    <t>L-171</t>
  </si>
  <si>
    <t>piping insulation on valve on 2H separator</t>
  </si>
  <si>
    <t>L-172</t>
  </si>
  <si>
    <t>regulator on compressor #1</t>
  </si>
  <si>
    <t>L-189</t>
  </si>
  <si>
    <t>MC-2</t>
  </si>
  <si>
    <t>ESD Valve, Well 2</t>
  </si>
  <si>
    <t>L-202</t>
  </si>
  <si>
    <t>MC-3</t>
  </si>
  <si>
    <t>Separator 4; flange sales line meter run</t>
  </si>
  <si>
    <t>L-203</t>
  </si>
  <si>
    <t>Well 5 chemical inject valve assembly</t>
  </si>
  <si>
    <t>L-204</t>
  </si>
  <si>
    <t>MC-4</t>
  </si>
  <si>
    <t>Tubing Leak, Pneumatic Separator, 11-H</t>
  </si>
  <si>
    <t>L-205</t>
  </si>
  <si>
    <t>Fitting Leak, Separator 11-H</t>
  </si>
  <si>
    <t>L-206</t>
  </si>
  <si>
    <t>Tubing Fitting, Separator 14H</t>
  </si>
  <si>
    <t>L-207</t>
  </si>
  <si>
    <t>Tubing Leak, Separator 5H</t>
  </si>
  <si>
    <t>L-208</t>
  </si>
  <si>
    <t>Tubing Fitting, Separator 8H</t>
  </si>
  <si>
    <t>L-209</t>
  </si>
  <si>
    <t>Tubing Fitting, Separator 4H</t>
  </si>
  <si>
    <t>L-210</t>
  </si>
  <si>
    <t>Tubing Fitting, Separator 3H</t>
  </si>
  <si>
    <t>L-211</t>
  </si>
  <si>
    <t>Tubing Fitting, Separator 1H</t>
  </si>
  <si>
    <t>L-212</t>
  </si>
  <si>
    <t>MC-5</t>
  </si>
  <si>
    <t>Fitting on Well Head</t>
  </si>
  <si>
    <t>L-213</t>
  </si>
  <si>
    <t>line at base of compressor 53312</t>
  </si>
  <si>
    <t>L-214</t>
  </si>
  <si>
    <t>line at base of compressor 53313</t>
  </si>
  <si>
    <t>L-215</t>
  </si>
  <si>
    <t>MC-6</t>
  </si>
  <si>
    <t>vertical vent on separator a009522-5</t>
  </si>
  <si>
    <t>L-216</t>
  </si>
  <si>
    <t>MC-8</t>
  </si>
  <si>
    <t>Pressure Regulator, Well Head B1H</t>
  </si>
  <si>
    <t>L-217</t>
  </si>
  <si>
    <t>Pressure Regulator, Well Head B3H</t>
  </si>
  <si>
    <t>L-218</t>
  </si>
  <si>
    <t>MC-9</t>
  </si>
  <si>
    <t>Solenoid relief SS tube, Separator 8</t>
  </si>
  <si>
    <t>L-219</t>
  </si>
  <si>
    <t>Solenoid relief SS tube, Separator 7</t>
  </si>
  <si>
    <t>L-173</t>
  </si>
  <si>
    <t>MC-11</t>
  </si>
  <si>
    <t>Emergency shutoff on separator A11H</t>
  </si>
  <si>
    <t>L-174</t>
  </si>
  <si>
    <t>MC-12</t>
  </si>
  <si>
    <t>Fitting on separator IL-953-0301</t>
  </si>
  <si>
    <t>L-175</t>
  </si>
  <si>
    <t>MC-14</t>
  </si>
  <si>
    <t>connection to sight gauge on separator</t>
  </si>
  <si>
    <t>L-176</t>
  </si>
  <si>
    <t>compressor regulator #1</t>
  </si>
  <si>
    <t>L-177</t>
  </si>
  <si>
    <t>compressor regulator #2</t>
  </si>
  <si>
    <t>L-178</t>
  </si>
  <si>
    <t>MC-15</t>
  </si>
  <si>
    <t>nut on pipeline valve</t>
  </si>
  <si>
    <t>L-179</t>
  </si>
  <si>
    <t>MC-16</t>
  </si>
  <si>
    <t>Union on 3/8 line at Well Head</t>
  </si>
  <si>
    <t>L-180</t>
  </si>
  <si>
    <t>Upper Valve, Vertical Separator Sight Glass</t>
  </si>
  <si>
    <t>L-181</t>
  </si>
  <si>
    <t>Lower Valve, Vertical Separator Sight Glass</t>
  </si>
  <si>
    <t>L-182</t>
  </si>
  <si>
    <t>Fitting in Horizontal Scrubber, 1H</t>
  </si>
  <si>
    <t>L-183</t>
  </si>
  <si>
    <t>Drain Tube into compressor sump. 1445</t>
  </si>
  <si>
    <t>L-184</t>
  </si>
  <si>
    <t>Purge Valve (?) on compressor 1445</t>
  </si>
  <si>
    <t>L-185</t>
  </si>
  <si>
    <t>MC-17</t>
  </si>
  <si>
    <t>Plunger Activator, Well Head C3H</t>
  </si>
  <si>
    <t>L-186</t>
  </si>
  <si>
    <t>pressure regulator, separator C3H</t>
  </si>
  <si>
    <t>L-187</t>
  </si>
  <si>
    <t>Connector on dump valve, separator C5H</t>
  </si>
  <si>
    <t>L-188</t>
  </si>
  <si>
    <t>MC-19</t>
  </si>
  <si>
    <t>Pressure Relief on A1H Well Head</t>
  </si>
  <si>
    <t>L-190</t>
  </si>
  <si>
    <t>MC-20</t>
  </si>
  <si>
    <t>valve near site glass, separator 3H</t>
  </si>
  <si>
    <t>L-191</t>
  </si>
  <si>
    <t>pressure regulator between separators 2H and 3H</t>
  </si>
  <si>
    <t>L-192</t>
  </si>
  <si>
    <t>Hole in compressor plate, compressor #2</t>
  </si>
  <si>
    <t>L-193</t>
  </si>
  <si>
    <t>Hole in compressor plate, compressor #3</t>
  </si>
  <si>
    <t>L-194</t>
  </si>
  <si>
    <t>MC-21</t>
  </si>
  <si>
    <t>Back pressure regulator inlet on 2H horizontal separator</t>
  </si>
  <si>
    <t>L-195</t>
  </si>
  <si>
    <t>field purge vent, compressor 11-1498</t>
  </si>
  <si>
    <t>L-196</t>
  </si>
  <si>
    <t>field purge vent, compressor 11-1497</t>
  </si>
  <si>
    <t>L-197</t>
  </si>
  <si>
    <t>field purge vent, compressor 11-1499</t>
  </si>
  <si>
    <t>L-198</t>
  </si>
  <si>
    <t>purge tank top, compressor 11-1499</t>
  </si>
  <si>
    <t>L-199</t>
  </si>
  <si>
    <t>MC-22</t>
  </si>
  <si>
    <t>regulator for valve on plunger lift</t>
  </si>
  <si>
    <t>L-200</t>
  </si>
  <si>
    <t>regulator for pneumatic control on the separator for Lowery 1H</t>
  </si>
  <si>
    <t>L-201</t>
  </si>
  <si>
    <t>MC-25</t>
  </si>
  <si>
    <t>Gas regulator inlet of compressor to sales</t>
  </si>
  <si>
    <t>L-220</t>
  </si>
  <si>
    <t>RM-1</t>
  </si>
  <si>
    <t>L-221</t>
  </si>
  <si>
    <t>Piping, union into flare</t>
  </si>
  <si>
    <t>L-222</t>
  </si>
  <si>
    <t>Vent Hole on well head control box</t>
  </si>
  <si>
    <t>L-247</t>
  </si>
  <si>
    <t>RM-2</t>
  </si>
  <si>
    <t>Gas Regulator weep hole, separator test 2</t>
  </si>
  <si>
    <t>L-248</t>
  </si>
  <si>
    <t>Separator Test 2, compression fitting</t>
  </si>
  <si>
    <t>L-249</t>
  </si>
  <si>
    <t>Separator Test 1, NPT t-fitting, top and bottom</t>
  </si>
  <si>
    <t>L-250</t>
  </si>
  <si>
    <t>Wellhead C1, pressure fitting below Rosemount</t>
  </si>
  <si>
    <t>L-251</t>
  </si>
  <si>
    <t>RM-3</t>
  </si>
  <si>
    <t>Thermostat, Separator E1</t>
  </si>
  <si>
    <t>L-252</t>
  </si>
  <si>
    <t>Thermostat, Separator V601 E2</t>
  </si>
  <si>
    <t>L-253</t>
  </si>
  <si>
    <t>Thermostat, Separator V602 E2</t>
  </si>
  <si>
    <t>L-254</t>
  </si>
  <si>
    <t>RM-4</t>
  </si>
  <si>
    <t>Separator 2546, temperature controller, horizontal</t>
  </si>
  <si>
    <t>L-255</t>
  </si>
  <si>
    <t>Separator 2546, temperature controller, vertical</t>
  </si>
  <si>
    <t>L-256</t>
  </si>
  <si>
    <t>Grant 2-8-11, bottom of knockout pot</t>
  </si>
  <si>
    <t>L-257</t>
  </si>
  <si>
    <t>RM-5</t>
  </si>
  <si>
    <t>Wellhead 11-7, bottom of knockout</t>
  </si>
  <si>
    <t>L-258</t>
  </si>
  <si>
    <t>Well Head 22-7, at Rosemount</t>
  </si>
  <si>
    <t>L-259</t>
  </si>
  <si>
    <t>Well head 13-7, blue wheel valve</t>
  </si>
  <si>
    <t>L-260</t>
  </si>
  <si>
    <t>Well head 13-7, Asco red hat</t>
  </si>
  <si>
    <t>L-261</t>
  </si>
  <si>
    <t>Well head 13-7, weep hole at knockout</t>
  </si>
  <si>
    <t>L-262</t>
  </si>
  <si>
    <t>Well head 23-7, Swagelok elbow before knockout</t>
  </si>
  <si>
    <t>L-263</t>
  </si>
  <si>
    <t>RM-6</t>
  </si>
  <si>
    <t>Knockout pot, top of regulator, Well head</t>
  </si>
  <si>
    <t>L-264</t>
  </si>
  <si>
    <t>Knockout pot, bottom of regulator, Well Head</t>
  </si>
  <si>
    <t>L-265</t>
  </si>
  <si>
    <t>Separator, 1/2 union</t>
  </si>
  <si>
    <t>L-266</t>
  </si>
  <si>
    <t>Separator, far right flange, side of thermostat</t>
  </si>
  <si>
    <t>L-267</t>
  </si>
  <si>
    <t>Separator, top flange at end</t>
  </si>
  <si>
    <t>L-268</t>
  </si>
  <si>
    <t>Separator, water flange, top fitting</t>
  </si>
  <si>
    <t>L-269</t>
  </si>
  <si>
    <t>Kimray Valve, 3/8 line, south side</t>
  </si>
  <si>
    <t>L-270</t>
  </si>
  <si>
    <t>Separator, inside cabinet, south side, upper fitting</t>
  </si>
  <si>
    <t>L-271</t>
  </si>
  <si>
    <t>Separator, inside cabinet, south side, lower fitting</t>
  </si>
  <si>
    <t>L-272</t>
  </si>
  <si>
    <t>RM-7</t>
  </si>
  <si>
    <t>Thermostat controller, separator 2</t>
  </si>
  <si>
    <t>L-273</t>
  </si>
  <si>
    <t>RM-8</t>
  </si>
  <si>
    <t>Union on water side of separator 2, near valve handle</t>
  </si>
  <si>
    <t>L-274</t>
  </si>
  <si>
    <t>Exhaust on Pneumatic Valve, #3 separator</t>
  </si>
  <si>
    <t>L-275</t>
  </si>
  <si>
    <t>Union on water side of separator 3, near valve handle</t>
  </si>
  <si>
    <t>L-276</t>
  </si>
  <si>
    <t>Valve controller on water side, separator 3</t>
  </si>
  <si>
    <t>L-277</t>
  </si>
  <si>
    <t>RM-9</t>
  </si>
  <si>
    <t>Regulator, separator 2210</t>
  </si>
  <si>
    <t>L-278</t>
  </si>
  <si>
    <t>Swagelok fitting to box, separator 25606</t>
  </si>
  <si>
    <t>L-223</t>
  </si>
  <si>
    <t>RM-10</t>
  </si>
  <si>
    <t>Flange 33 Separator, Kimray Thermostat</t>
  </si>
  <si>
    <t>L-224</t>
  </si>
  <si>
    <t>RM-11</t>
  </si>
  <si>
    <t>Compressor Cylinder Head</t>
  </si>
  <si>
    <t>L-225</t>
  </si>
  <si>
    <t>API Separator, Regulator in Control shack</t>
  </si>
  <si>
    <t>L-226</t>
  </si>
  <si>
    <t>L-227</t>
  </si>
  <si>
    <t>API Separator, Regulator outside control shack</t>
  </si>
  <si>
    <t>L-228</t>
  </si>
  <si>
    <t>RM-12</t>
  </si>
  <si>
    <t>2237 Separator, temperature dial controller</t>
  </si>
  <si>
    <t>L-229</t>
  </si>
  <si>
    <t>Neighbors 1, wellmaster 300 box, Electrical connection</t>
  </si>
  <si>
    <t>L-230</t>
  </si>
  <si>
    <t>Neighbors 13-12, red pneumatic valve, at missing bolt</t>
  </si>
  <si>
    <t>L-231</t>
  </si>
  <si>
    <t>RM-13</t>
  </si>
  <si>
    <t>Separator 37-25, union on shut-off valve</t>
  </si>
  <si>
    <t>L-232</t>
  </si>
  <si>
    <t>RM-14</t>
  </si>
  <si>
    <t>Miller 12-17, outside horizontal tubing at reducing union</t>
  </si>
  <si>
    <t>L-233</t>
  </si>
  <si>
    <t>Miller 12-17, elbow fitting as tubing exits shelter</t>
  </si>
  <si>
    <t>L-234</t>
  </si>
  <si>
    <t>Miller 12-17, top of pneumatic valve at weep hole</t>
  </si>
  <si>
    <t>L-235</t>
  </si>
  <si>
    <t>Miller 12-17, pressure gauge</t>
  </si>
  <si>
    <t>L-236</t>
  </si>
  <si>
    <t>Wandell, pneumatic valve weephole</t>
  </si>
  <si>
    <t>L-237</t>
  </si>
  <si>
    <t>RM-16</t>
  </si>
  <si>
    <t>Union at back of control box, separator 3</t>
  </si>
  <si>
    <t>L-238</t>
  </si>
  <si>
    <t>RM-17</t>
  </si>
  <si>
    <t>Crankcase Vent, Compressor 2</t>
  </si>
  <si>
    <t>L-239</t>
  </si>
  <si>
    <t>Crankcase Vent, Compressor 3</t>
  </si>
  <si>
    <t>L-240</t>
  </si>
  <si>
    <t>Fitting behind valve diaphragm, Compressor 3</t>
  </si>
  <si>
    <t>L-241</t>
  </si>
  <si>
    <t>Solenoid valve on Separator 13N-13</t>
  </si>
  <si>
    <t>L-242</t>
  </si>
  <si>
    <t>Shut-off Valve, Separator 13N-13</t>
  </si>
  <si>
    <t>L-243</t>
  </si>
  <si>
    <t>RM-19</t>
  </si>
  <si>
    <t>Kugel 1-18, weephole on red pneumatic valve</t>
  </si>
  <si>
    <t>L-244</t>
  </si>
  <si>
    <t>Separator, Kugel 1-18, pressure gauge at low pressure</t>
  </si>
  <si>
    <t>L-245</t>
  </si>
  <si>
    <t>Separator Wandell 24-7 bulk, left side lower pressure regulator</t>
  </si>
  <si>
    <t>L-246</t>
  </si>
  <si>
    <t>Separator Wandell 34-7, left pneumatic valve</t>
  </si>
  <si>
    <t>Leak Description</t>
  </si>
  <si>
    <t>AP-1</t>
  </si>
  <si>
    <t>AP-2</t>
  </si>
  <si>
    <t>AP-6</t>
  </si>
  <si>
    <t>AP-7</t>
  </si>
  <si>
    <t>AP-8</t>
  </si>
  <si>
    <t>AP-13</t>
  </si>
  <si>
    <t>AP-14</t>
  </si>
  <si>
    <t>AP-15</t>
  </si>
  <si>
    <t>AP-16</t>
  </si>
  <si>
    <t>AP-20</t>
  </si>
  <si>
    <t>AP-22</t>
  </si>
  <si>
    <t>AP-24</t>
  </si>
  <si>
    <t>AP-28</t>
  </si>
  <si>
    <t>AP-30</t>
  </si>
  <si>
    <t>AP-35</t>
  </si>
  <si>
    <t>AP-42</t>
  </si>
  <si>
    <t>AP-46</t>
  </si>
  <si>
    <t>GC-3</t>
  </si>
  <si>
    <t>GC-7</t>
  </si>
  <si>
    <t>GC-8</t>
  </si>
  <si>
    <t>GC-9</t>
  </si>
  <si>
    <t>GC-10</t>
  </si>
  <si>
    <t>GC-14</t>
  </si>
  <si>
    <t>GC-16</t>
  </si>
  <si>
    <t>GC-17</t>
  </si>
  <si>
    <t>GC-21</t>
  </si>
  <si>
    <t>GC-23</t>
  </si>
  <si>
    <t>GC-27</t>
  </si>
  <si>
    <t>GC-31</t>
  </si>
  <si>
    <t>GC-32</t>
  </si>
  <si>
    <t>GC-33</t>
  </si>
  <si>
    <t>GC-34</t>
  </si>
  <si>
    <t>GC-35</t>
  </si>
  <si>
    <t>GC-36</t>
  </si>
  <si>
    <t>GC-38</t>
  </si>
  <si>
    <t>GC-42</t>
  </si>
  <si>
    <t>GC-43</t>
  </si>
  <si>
    <t>GC-44</t>
  </si>
  <si>
    <t>GC-45</t>
  </si>
  <si>
    <t>GC-47</t>
  </si>
  <si>
    <t>GC-51</t>
  </si>
  <si>
    <t>GC-52</t>
  </si>
  <si>
    <t>GC-53</t>
  </si>
  <si>
    <t>GC-55</t>
  </si>
  <si>
    <t>MC-7</t>
  </si>
  <si>
    <t>MC-10</t>
  </si>
  <si>
    <t>MC-13</t>
  </si>
  <si>
    <t>MC-18</t>
  </si>
  <si>
    <t>MC-23</t>
  </si>
  <si>
    <t>MC-24</t>
  </si>
  <si>
    <t>MC-26</t>
  </si>
  <si>
    <t>RM-15</t>
  </si>
  <si>
    <t>RM-18</t>
  </si>
  <si>
    <t>Well Count</t>
  </si>
  <si>
    <t>Site Leaks (scf CH4)</t>
  </si>
  <si>
    <t>Well-normalized Site Leaks (scf CH4 / well)</t>
  </si>
  <si>
    <t>MT/yr/site</t>
  </si>
  <si>
    <t>Leak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</si>
</sst>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wrapText="1"/>
    </xf>
    <xf numFmtId="11" fontId="0" fillId="0" borderId="0" xfId="0" applyNumberFormat="1"/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Sites!$F$1</c:f>
              <c:strCache>
                <c:ptCount val="1"/>
                <c:pt idx="0">
                  <c:v>MT/yr/site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451286526757924E-2"/>
                  <c:y val="-0.78495849885419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Sites!$E$2:$E$151</c:f>
              <c:numCache>
                <c:formatCode>0</c:formatCode>
                <c:ptCount val="15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12</c:v>
                </c:pt>
                <c:pt idx="23">
                  <c:v>0</c:v>
                </c:pt>
                <c:pt idx="24">
                  <c:v>2</c:v>
                </c:pt>
                <c:pt idx="25">
                  <c:v>8</c:v>
                </c:pt>
                <c:pt idx="26">
                  <c:v>3</c:v>
                </c:pt>
                <c:pt idx="27">
                  <c:v>0</c:v>
                </c:pt>
                <c:pt idx="28">
                  <c:v>10</c:v>
                </c:pt>
                <c:pt idx="29">
                  <c:v>0</c:v>
                </c:pt>
                <c:pt idx="30">
                  <c:v>9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7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4</c:v>
                </c:pt>
                <c:pt idx="52">
                  <c:v>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  <c:pt idx="61">
                  <c:v>10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3</c:v>
                </c:pt>
                <c:pt idx="66">
                  <c:v>2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6</c:v>
                </c:pt>
                <c:pt idx="73">
                  <c:v>0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5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3</c:v>
                </c:pt>
                <c:pt idx="104">
                  <c:v>1</c:v>
                </c:pt>
                <c:pt idx="105">
                  <c:v>3</c:v>
                </c:pt>
                <c:pt idx="106">
                  <c:v>1</c:v>
                </c:pt>
                <c:pt idx="107">
                  <c:v>2</c:v>
                </c:pt>
                <c:pt idx="108">
                  <c:v>8</c:v>
                </c:pt>
                <c:pt idx="109">
                  <c:v>3</c:v>
                </c:pt>
                <c:pt idx="110">
                  <c:v>1</c:v>
                </c:pt>
                <c:pt idx="111">
                  <c:v>0</c:v>
                </c:pt>
                <c:pt idx="112">
                  <c:v>2</c:v>
                </c:pt>
                <c:pt idx="113">
                  <c:v>2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3</c:v>
                </c:pt>
                <c:pt idx="119">
                  <c:v>1</c:v>
                </c:pt>
                <c:pt idx="120">
                  <c:v>6</c:v>
                </c:pt>
                <c:pt idx="121">
                  <c:v>3</c:v>
                </c:pt>
                <c:pt idx="122">
                  <c:v>0</c:v>
                </c:pt>
                <c:pt idx="123">
                  <c:v>1</c:v>
                </c:pt>
                <c:pt idx="124">
                  <c:v>4</c:v>
                </c:pt>
                <c:pt idx="125">
                  <c:v>5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3</c:v>
                </c:pt>
                <c:pt idx="132">
                  <c:v>4</c:v>
                </c:pt>
                <c:pt idx="133">
                  <c:v>3</c:v>
                </c:pt>
                <c:pt idx="134">
                  <c:v>3</c:v>
                </c:pt>
                <c:pt idx="135">
                  <c:v>6</c:v>
                </c:pt>
                <c:pt idx="136">
                  <c:v>9</c:v>
                </c:pt>
                <c:pt idx="137">
                  <c:v>1</c:v>
                </c:pt>
                <c:pt idx="138">
                  <c:v>4</c:v>
                </c:pt>
                <c:pt idx="139">
                  <c:v>2</c:v>
                </c:pt>
                <c:pt idx="140">
                  <c:v>1</c:v>
                </c:pt>
                <c:pt idx="141">
                  <c:v>4</c:v>
                </c:pt>
                <c:pt idx="142">
                  <c:v>3</c:v>
                </c:pt>
                <c:pt idx="143">
                  <c:v>1</c:v>
                </c:pt>
                <c:pt idx="144">
                  <c:v>5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0</c:v>
                </c:pt>
                <c:pt idx="149">
                  <c:v>4</c:v>
                </c:pt>
              </c:numCache>
            </c:numRef>
          </c:xVal>
          <c:yVal>
            <c:numRef>
              <c:f>Sites!$F$2:$F$151</c:f>
              <c:numCache>
                <c:formatCode>0.00E+00</c:formatCode>
                <c:ptCount val="150"/>
                <c:pt idx="0">
                  <c:v>0</c:v>
                </c:pt>
                <c:pt idx="1">
                  <c:v>0</c:v>
                </c:pt>
                <c:pt idx="2">
                  <c:v>1.6107840575999999E-3</c:v>
                </c:pt>
                <c:pt idx="3">
                  <c:v>2.5937145997055995E-2</c:v>
                </c:pt>
                <c:pt idx="4">
                  <c:v>1.4625665099136001E-2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0.29068986346099196</c:v>
                </c:pt>
                <c:pt idx="9">
                  <c:v>0.20553242714496001</c:v>
                </c:pt>
                <c:pt idx="10">
                  <c:v>0</c:v>
                </c:pt>
                <c:pt idx="11">
                  <c:v>4.8128933358719997E-2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0.14364150381619201</c:v>
                </c:pt>
                <c:pt idx="17">
                  <c:v>4.5432466876800005E-2</c:v>
                </c:pt>
                <c:pt idx="18">
                  <c:v>1.6311199433472E-2</c:v>
                </c:pt>
                <c:pt idx="19">
                  <c:v>0</c:v>
                </c:pt>
                <c:pt idx="20">
                  <c:v>2.6146592525951997E-2</c:v>
                </c:pt>
                <c:pt idx="21">
                  <c:v>0</c:v>
                </c:pt>
                <c:pt idx="22">
                  <c:v>7.5943238169599983E-2</c:v>
                </c:pt>
                <c:pt idx="23">
                  <c:v>0</c:v>
                </c:pt>
                <c:pt idx="24">
                  <c:v>0.91919710936627197</c:v>
                </c:pt>
                <c:pt idx="25">
                  <c:v>1.1758723620479999E-2</c:v>
                </c:pt>
                <c:pt idx="26">
                  <c:v>0.28507598522035199</c:v>
                </c:pt>
                <c:pt idx="27">
                  <c:v>0</c:v>
                </c:pt>
                <c:pt idx="28">
                  <c:v>5.0107328953343994E-2</c:v>
                </c:pt>
                <c:pt idx="29">
                  <c:v>0</c:v>
                </c:pt>
                <c:pt idx="30">
                  <c:v>1.2725194055040001E-2</c:v>
                </c:pt>
                <c:pt idx="31">
                  <c:v>2.6255780138880001E-2</c:v>
                </c:pt>
                <c:pt idx="32">
                  <c:v>2.4051940416000002E-3</c:v>
                </c:pt>
                <c:pt idx="33">
                  <c:v>3.2101232255999995E-4</c:v>
                </c:pt>
                <c:pt idx="34">
                  <c:v>0</c:v>
                </c:pt>
                <c:pt idx="35">
                  <c:v>0</c:v>
                </c:pt>
                <c:pt idx="36">
                  <c:v>9.5806710852479993E-2</c:v>
                </c:pt>
                <c:pt idx="37">
                  <c:v>0.21039068852812801</c:v>
                </c:pt>
                <c:pt idx="38">
                  <c:v>3.8079493901567993E-2</c:v>
                </c:pt>
                <c:pt idx="39">
                  <c:v>1.8455894323199998E-3</c:v>
                </c:pt>
                <c:pt idx="40">
                  <c:v>1.6591075793279998E-2</c:v>
                </c:pt>
                <c:pt idx="41">
                  <c:v>0</c:v>
                </c:pt>
                <c:pt idx="42">
                  <c:v>0.47393236499904001</c:v>
                </c:pt>
                <c:pt idx="43">
                  <c:v>1.927810865664E-3</c:v>
                </c:pt>
                <c:pt idx="44">
                  <c:v>1.3943096932608E-2</c:v>
                </c:pt>
                <c:pt idx="45">
                  <c:v>0</c:v>
                </c:pt>
                <c:pt idx="46">
                  <c:v>1.273466133504E-3</c:v>
                </c:pt>
                <c:pt idx="47">
                  <c:v>2.7173284959743995E-2</c:v>
                </c:pt>
                <c:pt idx="48">
                  <c:v>2.4788452723200002E-3</c:v>
                </c:pt>
                <c:pt idx="49">
                  <c:v>0</c:v>
                </c:pt>
                <c:pt idx="50">
                  <c:v>2.6818042318848E-2</c:v>
                </c:pt>
                <c:pt idx="51">
                  <c:v>0.20702629660607996</c:v>
                </c:pt>
                <c:pt idx="52">
                  <c:v>4.5205960730112002E-2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1.2183758208000004E-2</c:v>
                </c:pt>
                <c:pt idx="58">
                  <c:v>1.4688766834559998E-2</c:v>
                </c:pt>
                <c:pt idx="59">
                  <c:v>2.0793597177600001E-3</c:v>
                </c:pt>
                <c:pt idx="60">
                  <c:v>0</c:v>
                </c:pt>
                <c:pt idx="61">
                  <c:v>0.14403024968832001</c:v>
                </c:pt>
                <c:pt idx="62">
                  <c:v>0</c:v>
                </c:pt>
                <c:pt idx="63">
                  <c:v>0</c:v>
                </c:pt>
                <c:pt idx="64">
                  <c:v>1.8104118810624001E-2</c:v>
                </c:pt>
                <c:pt idx="65">
                  <c:v>9.4986608774399999E-3</c:v>
                </c:pt>
                <c:pt idx="66">
                  <c:v>1.0904004117503998E-2</c:v>
                </c:pt>
                <c:pt idx="67">
                  <c:v>0</c:v>
                </c:pt>
                <c:pt idx="68">
                  <c:v>9.2683577203199995E-3</c:v>
                </c:pt>
                <c:pt idx="69">
                  <c:v>0</c:v>
                </c:pt>
                <c:pt idx="70">
                  <c:v>1.5121866703104E-2</c:v>
                </c:pt>
                <c:pt idx="71">
                  <c:v>9.2959432704000002E-3</c:v>
                </c:pt>
                <c:pt idx="72">
                  <c:v>3.8622557279231993E-2</c:v>
                </c:pt>
                <c:pt idx="73">
                  <c:v>0</c:v>
                </c:pt>
                <c:pt idx="74">
                  <c:v>1.5286139579519999E-2</c:v>
                </c:pt>
                <c:pt idx="75">
                  <c:v>5.1544244941056E-2</c:v>
                </c:pt>
                <c:pt idx="76">
                  <c:v>5.4558276814080001E-2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3.2082385215744004E-2</c:v>
                </c:pt>
                <c:pt idx="84">
                  <c:v>0</c:v>
                </c:pt>
                <c:pt idx="85">
                  <c:v>2.3527326873599999E-2</c:v>
                </c:pt>
                <c:pt idx="86">
                  <c:v>1.3446324767231999E-2</c:v>
                </c:pt>
                <c:pt idx="87">
                  <c:v>1.9919803419648E-2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5.0259414705407998E-2</c:v>
                </c:pt>
                <c:pt idx="95">
                  <c:v>0.12000951006105601</c:v>
                </c:pt>
                <c:pt idx="96">
                  <c:v>2.8569862760832003E-2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6.1376923238399992E-3</c:v>
                </c:pt>
                <c:pt idx="101">
                  <c:v>0</c:v>
                </c:pt>
                <c:pt idx="102">
                  <c:v>7.7836290232320016E-3</c:v>
                </c:pt>
                <c:pt idx="103">
                  <c:v>5.1756147071999999E-2</c:v>
                </c:pt>
                <c:pt idx="104">
                  <c:v>7.2150469079039986E-3</c:v>
                </c:pt>
                <c:pt idx="105">
                  <c:v>3.8896682582016E-2</c:v>
                </c:pt>
                <c:pt idx="106">
                  <c:v>2.5448317931520002E-3</c:v>
                </c:pt>
                <c:pt idx="107">
                  <c:v>3.1202889209856002E-2</c:v>
                </c:pt>
                <c:pt idx="108">
                  <c:v>7.4751749423999994E-2</c:v>
                </c:pt>
                <c:pt idx="109">
                  <c:v>5.5364214158207997E-2</c:v>
                </c:pt>
                <c:pt idx="110">
                  <c:v>0</c:v>
                </c:pt>
                <c:pt idx="111">
                  <c:v>0</c:v>
                </c:pt>
                <c:pt idx="112">
                  <c:v>1.2974823927935999E-2</c:v>
                </c:pt>
                <c:pt idx="113">
                  <c:v>5.6421185057279992E-2</c:v>
                </c:pt>
                <c:pt idx="114">
                  <c:v>0</c:v>
                </c:pt>
                <c:pt idx="115">
                  <c:v>0.16356435359615995</c:v>
                </c:pt>
                <c:pt idx="116">
                  <c:v>1.1455240492799998E-3</c:v>
                </c:pt>
                <c:pt idx="117">
                  <c:v>0</c:v>
                </c:pt>
                <c:pt idx="118">
                  <c:v>2.0961988531200001E-3</c:v>
                </c:pt>
                <c:pt idx="119">
                  <c:v>8.2709187609600007E-4</c:v>
                </c:pt>
                <c:pt idx="120">
                  <c:v>5.6689162098047988E-2</c:v>
                </c:pt>
                <c:pt idx="121">
                  <c:v>2.2105255580927994E-2</c:v>
                </c:pt>
                <c:pt idx="122">
                  <c:v>0</c:v>
                </c:pt>
                <c:pt idx="123">
                  <c:v>0</c:v>
                </c:pt>
                <c:pt idx="124">
                  <c:v>4.9099586227200002E-2</c:v>
                </c:pt>
                <c:pt idx="125">
                  <c:v>6.9873087525120003E-2</c:v>
                </c:pt>
                <c:pt idx="126">
                  <c:v>3.1656251582208E-2</c:v>
                </c:pt>
                <c:pt idx="127">
                  <c:v>0</c:v>
                </c:pt>
                <c:pt idx="128">
                  <c:v>0</c:v>
                </c:pt>
                <c:pt idx="129">
                  <c:v>1.7724178771199996E-2</c:v>
                </c:pt>
                <c:pt idx="130">
                  <c:v>0</c:v>
                </c:pt>
                <c:pt idx="131">
                  <c:v>1.4723067841920004E-2</c:v>
                </c:pt>
                <c:pt idx="132">
                  <c:v>4.8829200710400001E-3</c:v>
                </c:pt>
                <c:pt idx="133">
                  <c:v>8.1415578470399991E-4</c:v>
                </c:pt>
                <c:pt idx="134">
                  <c:v>1.6776626065919998E-3</c:v>
                </c:pt>
                <c:pt idx="135">
                  <c:v>5.1492611658239991E-2</c:v>
                </c:pt>
                <c:pt idx="136">
                  <c:v>4.0838967866879995E-2</c:v>
                </c:pt>
                <c:pt idx="137">
                  <c:v>3.9632306227199996E-3</c:v>
                </c:pt>
                <c:pt idx="138">
                  <c:v>1.731217116096E-2</c:v>
                </c:pt>
                <c:pt idx="139">
                  <c:v>2.6634109478399998E-3</c:v>
                </c:pt>
                <c:pt idx="140">
                  <c:v>5.32682189568E-4</c:v>
                </c:pt>
                <c:pt idx="141">
                  <c:v>8.2837942617599984E-4</c:v>
                </c:pt>
                <c:pt idx="142">
                  <c:v>3.1960931374079996E-3</c:v>
                </c:pt>
                <c:pt idx="143">
                  <c:v>2.8251878284800002E-4</c:v>
                </c:pt>
                <c:pt idx="144">
                  <c:v>1.1719008170495999E-2</c:v>
                </c:pt>
                <c:pt idx="145">
                  <c:v>0</c:v>
                </c:pt>
                <c:pt idx="146">
                  <c:v>2.6634109478399998E-3</c:v>
                </c:pt>
                <c:pt idx="147">
                  <c:v>3.8306977913088E-2</c:v>
                </c:pt>
                <c:pt idx="148">
                  <c:v>0</c:v>
                </c:pt>
                <c:pt idx="149">
                  <c:v>3.9052257342335993E-2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E9-4D18-B260-931B9A3B4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279216"/>
        <c:axId val="1549813808"/>
      </c:scatterChart>
      <c:valAx>
        <c:axId val="102227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Leaks Per Site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13808"/>
        <c:crosses val="autoZero"/>
        <c:crossBetween val="midCat"/>
      </c:valAx>
      <c:valAx>
        <c:axId val="154981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metric</a:t>
                </a:r>
                <a:r>
                  <a:rPr lang="en-US" baseline="0"/>
                  <a:t> tons CH4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27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5302" cy="62697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selection activeCell="G9" sqref="G9"/>
    </sheetView>
  </sheetViews>
  <sheetFormatPr defaultRowHeight="15" x14ac:dyDescent="0.25"/>
  <cols>
    <col min="1" max="1" width="6.5703125" style="5" bestFit="1" customWidth="1"/>
    <col min="2" max="2" width="6.28515625" style="5" bestFit="1" customWidth="1"/>
    <col min="3" max="3" width="17.5703125" style="5" customWidth="1"/>
    <col min="4" max="4" width="20.5703125" style="5" customWidth="1"/>
    <col min="5" max="5" width="10" style="11" bestFit="1" customWidth="1"/>
    <col min="6" max="6" width="12" style="9" bestFit="1" customWidth="1"/>
  </cols>
  <sheetData>
    <row r="1" spans="1:6" s="6" customFormat="1" ht="30" x14ac:dyDescent="0.25">
      <c r="A1" s="4" t="s">
        <v>1</v>
      </c>
      <c r="B1" s="4" t="s">
        <v>701</v>
      </c>
      <c r="C1" s="4" t="s">
        <v>702</v>
      </c>
      <c r="D1" s="4" t="s">
        <v>703</v>
      </c>
      <c r="E1" s="10" t="s">
        <v>705</v>
      </c>
      <c r="F1" s="8" t="s">
        <v>704</v>
      </c>
    </row>
    <row r="2" spans="1:6" x14ac:dyDescent="0.25">
      <c r="A2" s="5" t="s">
        <v>648</v>
      </c>
      <c r="B2" s="5">
        <v>1</v>
      </c>
      <c r="C2" s="7">
        <f>SUMIF(Leaks!$B$2:B$279,Sites!$A2,Leaks!$D$2:$D$279)</f>
        <v>0</v>
      </c>
      <c r="D2" s="7">
        <f>SUMIF(Leaks!$B$2:$B279,Sites!$A2,Leaks!$D$2:$D$279)/B2</f>
        <v>0</v>
      </c>
      <c r="E2" s="11">
        <f>COUNTIF(Leaks!B:B,Sites!A2)</f>
        <v>0</v>
      </c>
      <c r="F2" s="9">
        <f>C2*19.2*8766/1000000</f>
        <v>0</v>
      </c>
    </row>
    <row r="3" spans="1:6" x14ac:dyDescent="0.25">
      <c r="A3" s="5" t="s">
        <v>649</v>
      </c>
      <c r="B3" s="5">
        <v>3</v>
      </c>
      <c r="C3" s="7">
        <f>SUMIF(Leaks!$B$2:B$279,Sites!$A3,Leaks!$D$2:$D$279)</f>
        <v>0</v>
      </c>
      <c r="D3" s="7">
        <f ca="1">SUMIF(Leaks!$B$2:$B280,Sites!$A3,Leaks!$D$2:$D$279)/B3</f>
        <v>0</v>
      </c>
      <c r="E3" s="11">
        <f>COUNTIF(Leaks!B:B,Sites!A3)</f>
        <v>0</v>
      </c>
      <c r="F3" s="9">
        <f t="shared" ref="F3:F66" si="0">C3*19.2*8766/1000000</f>
        <v>0</v>
      </c>
    </row>
    <row r="4" spans="1:6" x14ac:dyDescent="0.25">
      <c r="A4" s="5" t="s">
        <v>5</v>
      </c>
      <c r="B4" s="5">
        <v>4</v>
      </c>
      <c r="C4" s="7">
        <f>SUMIF(Leaks!$B$2:B$279,Sites!$A4,Leaks!$D$2:$D$279)</f>
        <v>9.5704999999999991E-3</v>
      </c>
      <c r="D4" s="7">
        <f ca="1">SUMIF(Leaks!$B$2:$B281,Sites!$A4,Leaks!$D$2:$D$279)/B4</f>
        <v>2.3926249999999998E-3</v>
      </c>
      <c r="E4" s="11">
        <f>COUNTIF(Leaks!B:B,Sites!A4)</f>
        <v>1</v>
      </c>
      <c r="F4" s="9">
        <f t="shared" si="0"/>
        <v>1.6107840575999999E-3</v>
      </c>
    </row>
    <row r="5" spans="1:6" x14ac:dyDescent="0.25">
      <c r="A5" s="5" t="s">
        <v>8</v>
      </c>
      <c r="B5" s="5">
        <v>4</v>
      </c>
      <c r="C5" s="7">
        <f>SUMIF(Leaks!$B$2:B$279,Sites!$A5,Leaks!$D$2:$D$279)</f>
        <v>0.15410597999999998</v>
      </c>
      <c r="D5" s="7">
        <f ca="1">SUMIF(Leaks!$B$2:$B282,Sites!$A5,Leaks!$D$2:$D$279)/B5</f>
        <v>3.8526494999999994E-2</v>
      </c>
      <c r="E5" s="11">
        <f>COUNTIF(Leaks!B:B,Sites!A5)</f>
        <v>2</v>
      </c>
      <c r="F5" s="9">
        <f t="shared" si="0"/>
        <v>2.5937145997055995E-2</v>
      </c>
    </row>
    <row r="6" spans="1:6" x14ac:dyDescent="0.25">
      <c r="A6" s="5" t="s">
        <v>13</v>
      </c>
      <c r="B6" s="5">
        <v>6</v>
      </c>
      <c r="C6" s="7">
        <f>SUMIF(Leaks!$B$2:B$279,Sites!$A6,Leaks!$D$2:$D$279)</f>
        <v>8.6898630000000004E-2</v>
      </c>
      <c r="D6" s="7">
        <f ca="1">SUMIF(Leaks!$B$2:$B283,Sites!$A6,Leaks!$D$2:$D$279)/B6</f>
        <v>1.4483105000000001E-2</v>
      </c>
      <c r="E6" s="11">
        <f>COUNTIF(Leaks!B:B,Sites!A6)</f>
        <v>3</v>
      </c>
      <c r="F6" s="9">
        <f t="shared" si="0"/>
        <v>1.4625665099136001E-2</v>
      </c>
    </row>
    <row r="7" spans="1:6" x14ac:dyDescent="0.25">
      <c r="A7" s="5" t="s">
        <v>650</v>
      </c>
      <c r="B7" s="5">
        <v>5</v>
      </c>
      <c r="C7" s="7">
        <f>SUMIF(Leaks!$B$2:B$279,Sites!$A7,Leaks!$D$2:$D$279)</f>
        <v>0</v>
      </c>
      <c r="D7" s="7">
        <f ca="1">SUMIF(Leaks!$B$2:$B284,Sites!$A7,Leaks!$D$2:$D$279)/B7</f>
        <v>0</v>
      </c>
      <c r="E7" s="11">
        <f>COUNTIF(Leaks!B:B,Sites!A7)</f>
        <v>0</v>
      </c>
      <c r="F7" s="9">
        <f t="shared" si="0"/>
        <v>0</v>
      </c>
    </row>
    <row r="8" spans="1:6" x14ac:dyDescent="0.25">
      <c r="A8" s="5" t="s">
        <v>651</v>
      </c>
      <c r="B8" s="5">
        <v>3</v>
      </c>
      <c r="C8" s="7">
        <f>SUMIF(Leaks!$B$2:B$279,Sites!$A8,Leaks!$D$2:$D$279)</f>
        <v>0</v>
      </c>
      <c r="D8" s="7">
        <f ca="1">SUMIF(Leaks!$B$2:$B285,Sites!$A8,Leaks!$D$2:$D$279)/B8</f>
        <v>0</v>
      </c>
      <c r="E8" s="11">
        <f>COUNTIF(Leaks!B:B,Sites!A8)</f>
        <v>0</v>
      </c>
      <c r="F8" s="9">
        <f t="shared" si="0"/>
        <v>0</v>
      </c>
    </row>
    <row r="9" spans="1:6" x14ac:dyDescent="0.25">
      <c r="A9" s="5" t="s">
        <v>652</v>
      </c>
      <c r="B9" s="5">
        <v>1</v>
      </c>
      <c r="C9" s="7">
        <f>SUMIF(Leaks!$B$2:B$279,Sites!$A9,Leaks!$D$2:$D$279)</f>
        <v>0</v>
      </c>
      <c r="D9" s="7">
        <f ca="1">SUMIF(Leaks!$B$2:$B286,Sites!$A9,Leaks!$D$2:$D$279)/B9</f>
        <v>0</v>
      </c>
      <c r="E9" s="11">
        <f>COUNTIF(Leaks!B:B,Sites!A9)</f>
        <v>0</v>
      </c>
      <c r="F9" s="9">
        <f t="shared" si="0"/>
        <v>0</v>
      </c>
    </row>
    <row r="10" spans="1:6" x14ac:dyDescent="0.25">
      <c r="A10" s="5" t="s">
        <v>20</v>
      </c>
      <c r="B10" s="5">
        <v>4</v>
      </c>
      <c r="C10" s="7">
        <f>SUMIF(Leaks!$B$2:B$279,Sites!$A10,Leaks!$D$2:$D$279)</f>
        <v>1.7271386099999999</v>
      </c>
      <c r="D10" s="7">
        <f ca="1">SUMIF(Leaks!$B$2:$B287,Sites!$A10,Leaks!$D$2:$D$279)/B10</f>
        <v>0.43178465249999998</v>
      </c>
      <c r="E10" s="11">
        <f>COUNTIF(Leaks!B:B,Sites!A10)</f>
        <v>2</v>
      </c>
      <c r="F10" s="9">
        <f t="shared" si="0"/>
        <v>0.29068986346099196</v>
      </c>
    </row>
    <row r="11" spans="1:6" x14ac:dyDescent="0.25">
      <c r="A11" s="5" t="s">
        <v>25</v>
      </c>
      <c r="B11" s="5">
        <v>5</v>
      </c>
      <c r="C11" s="7">
        <f>SUMIF(Leaks!$B$2:B$279,Sites!$A11,Leaks!$D$2:$D$279)</f>
        <v>1.2211743000000002</v>
      </c>
      <c r="D11" s="7">
        <f ca="1">SUMIF(Leaks!$B$2:$B288,Sites!$A11,Leaks!$D$2:$D$279)/B11</f>
        <v>0.24423486000000003</v>
      </c>
      <c r="E11" s="11">
        <f>COUNTIF(Leaks!B:B,Sites!A11)</f>
        <v>4</v>
      </c>
      <c r="F11" s="9">
        <f t="shared" si="0"/>
        <v>0.20553242714496001</v>
      </c>
    </row>
    <row r="12" spans="1:6" x14ac:dyDescent="0.25">
      <c r="A12" s="5" t="s">
        <v>34</v>
      </c>
      <c r="B12" s="5">
        <v>1</v>
      </c>
      <c r="C12" s="7">
        <f>SUMIF(Leaks!$B$2:B$279,Sites!$A12,Leaks!$D$2:$D$279)</f>
        <v>0</v>
      </c>
      <c r="D12" s="7">
        <f ca="1">SUMIF(Leaks!$B$2:$B289,Sites!$A12,Leaks!$D$2:$D$279)/B12</f>
        <v>0</v>
      </c>
      <c r="E12" s="11">
        <f>COUNTIF(Leaks!B:B,Sites!A12)</f>
        <v>1</v>
      </c>
      <c r="F12" s="9">
        <f t="shared" si="0"/>
        <v>0</v>
      </c>
    </row>
    <row r="13" spans="1:6" x14ac:dyDescent="0.25">
      <c r="A13" s="5" t="s">
        <v>37</v>
      </c>
      <c r="B13" s="5">
        <v>1</v>
      </c>
      <c r="C13" s="7">
        <f>SUMIF(Leaks!$B$2:B$279,Sites!$A13,Leaks!$D$2:$D$279)</f>
        <v>0.28595884999999999</v>
      </c>
      <c r="D13" s="7">
        <f ca="1">SUMIF(Leaks!$B$2:$B290,Sites!$A13,Leaks!$D$2:$D$279)/B13</f>
        <v>0.28595884999999999</v>
      </c>
      <c r="E13" s="11">
        <f>COUNTIF(Leaks!B:B,Sites!A13)</f>
        <v>2</v>
      </c>
      <c r="F13" s="9">
        <f t="shared" si="0"/>
        <v>4.8128933358719997E-2</v>
      </c>
    </row>
    <row r="14" spans="1:6" x14ac:dyDescent="0.25">
      <c r="A14" s="5" t="s">
        <v>653</v>
      </c>
      <c r="B14" s="5">
        <v>3</v>
      </c>
      <c r="C14" s="7">
        <f>SUMIF(Leaks!$B$2:B$279,Sites!$A14,Leaks!$D$2:$D$279)</f>
        <v>0</v>
      </c>
      <c r="D14" s="7">
        <f ca="1">SUMIF(Leaks!$B$2:$B291,Sites!$A14,Leaks!$D$2:$D$279)/B14</f>
        <v>0</v>
      </c>
      <c r="E14" s="11">
        <f>COUNTIF(Leaks!B:B,Sites!A14)</f>
        <v>0</v>
      </c>
      <c r="F14" s="9">
        <f t="shared" si="0"/>
        <v>0</v>
      </c>
    </row>
    <row r="15" spans="1:6" x14ac:dyDescent="0.25">
      <c r="A15" s="5" t="s">
        <v>654</v>
      </c>
      <c r="B15" s="5">
        <v>6</v>
      </c>
      <c r="C15" s="7">
        <f>SUMIF(Leaks!$B$2:B$279,Sites!$A15,Leaks!$D$2:$D$279)</f>
        <v>0</v>
      </c>
      <c r="D15" s="7">
        <f ca="1">SUMIF(Leaks!$B$2:$B292,Sites!$A15,Leaks!$D$2:$D$279)/B15</f>
        <v>0</v>
      </c>
      <c r="E15" s="11">
        <f>COUNTIF(Leaks!B:B,Sites!A15)</f>
        <v>0</v>
      </c>
      <c r="F15" s="9">
        <f t="shared" si="0"/>
        <v>0</v>
      </c>
    </row>
    <row r="16" spans="1:6" x14ac:dyDescent="0.25">
      <c r="A16" s="5" t="s">
        <v>655</v>
      </c>
      <c r="B16" s="5">
        <v>2</v>
      </c>
      <c r="C16" s="7">
        <f>SUMIF(Leaks!$B$2:B$279,Sites!$A16,Leaks!$D$2:$D$279)</f>
        <v>0</v>
      </c>
      <c r="D16" s="7">
        <f ca="1">SUMIF(Leaks!$B$2:$B293,Sites!$A16,Leaks!$D$2:$D$279)/B16</f>
        <v>0</v>
      </c>
      <c r="E16" s="11">
        <f>COUNTIF(Leaks!B:B,Sites!A16)</f>
        <v>0</v>
      </c>
      <c r="F16" s="9">
        <f t="shared" si="0"/>
        <v>0</v>
      </c>
    </row>
    <row r="17" spans="1:6" x14ac:dyDescent="0.25">
      <c r="A17" s="5" t="s">
        <v>656</v>
      </c>
      <c r="B17" s="5">
        <v>1</v>
      </c>
      <c r="C17" s="7">
        <f>SUMIF(Leaks!$B$2:B$279,Sites!$A17,Leaks!$D$2:$D$279)</f>
        <v>0</v>
      </c>
      <c r="D17" s="7">
        <f ca="1">SUMIF(Leaks!$B$2:$B294,Sites!$A17,Leaks!$D$2:$D$279)/B17</f>
        <v>0</v>
      </c>
      <c r="E17" s="11">
        <f>COUNTIF(Leaks!B:B,Sites!A17)</f>
        <v>0</v>
      </c>
      <c r="F17" s="9">
        <f t="shared" si="0"/>
        <v>0</v>
      </c>
    </row>
    <row r="18" spans="1:6" x14ac:dyDescent="0.25">
      <c r="A18" s="5" t="s">
        <v>42</v>
      </c>
      <c r="B18" s="5">
        <v>2</v>
      </c>
      <c r="C18" s="7">
        <f>SUMIF(Leaks!$B$2:B$279,Sites!$A18,Leaks!$D$2:$D$279)</f>
        <v>0.85344836000000002</v>
      </c>
      <c r="D18" s="7">
        <f ca="1">SUMIF(Leaks!$B$2:$B295,Sites!$A18,Leaks!$D$2:$D$279)/B18</f>
        <v>0.42672418000000001</v>
      </c>
      <c r="E18" s="11">
        <f>COUNTIF(Leaks!B:B,Sites!A18)</f>
        <v>1</v>
      </c>
      <c r="F18" s="9">
        <f t="shared" si="0"/>
        <v>0.14364150381619201</v>
      </c>
    </row>
    <row r="19" spans="1:6" x14ac:dyDescent="0.25">
      <c r="A19" s="5" t="s">
        <v>45</v>
      </c>
      <c r="B19" s="5">
        <v>6</v>
      </c>
      <c r="C19" s="7">
        <f>SUMIF(Leaks!$B$2:B$279,Sites!$A19,Leaks!$D$2:$D$279)</f>
        <v>0.26993775000000003</v>
      </c>
      <c r="D19" s="7">
        <f ca="1">SUMIF(Leaks!$B$2:$B296,Sites!$A19,Leaks!$D$2:$D$279)/B19</f>
        <v>4.4989625000000005E-2</v>
      </c>
      <c r="E19" s="11">
        <f>COUNTIF(Leaks!B:B,Sites!A19)</f>
        <v>5</v>
      </c>
      <c r="F19" s="9">
        <f t="shared" si="0"/>
        <v>4.5432466876800005E-2</v>
      </c>
    </row>
    <row r="20" spans="1:6" x14ac:dyDescent="0.25">
      <c r="A20" s="5" t="s">
        <v>54</v>
      </c>
      <c r="B20" s="5">
        <v>3</v>
      </c>
      <c r="C20" s="7">
        <f>SUMIF(Leaks!$B$2:B$279,Sites!$A20,Leaks!$D$2:$D$279)</f>
        <v>9.6913260000000001E-2</v>
      </c>
      <c r="D20" s="7">
        <f ca="1">SUMIF(Leaks!$B$2:$B297,Sites!$A20,Leaks!$D$2:$D$279)/B20</f>
        <v>3.230442E-2</v>
      </c>
      <c r="E20" s="11">
        <f>COUNTIF(Leaks!B:B,Sites!A20)</f>
        <v>1</v>
      </c>
      <c r="F20" s="9">
        <f t="shared" si="0"/>
        <v>1.6311199433472E-2</v>
      </c>
    </row>
    <row r="21" spans="1:6" x14ac:dyDescent="0.25">
      <c r="A21" s="5" t="s">
        <v>657</v>
      </c>
      <c r="B21" s="5">
        <v>1</v>
      </c>
      <c r="C21" s="7">
        <f>SUMIF(Leaks!$B$2:B$279,Sites!$A21,Leaks!$D$2:$D$279)</f>
        <v>0</v>
      </c>
      <c r="D21" s="7">
        <f ca="1">SUMIF(Leaks!$B$2:$B298,Sites!$A21,Leaks!$D$2:$D$279)/B21</f>
        <v>0</v>
      </c>
      <c r="E21" s="11">
        <f>COUNTIF(Leaks!B:B,Sites!A21)</f>
        <v>0</v>
      </c>
      <c r="F21" s="9">
        <f t="shared" si="0"/>
        <v>0</v>
      </c>
    </row>
    <row r="22" spans="1:6" x14ac:dyDescent="0.25">
      <c r="A22" s="5" t="s">
        <v>57</v>
      </c>
      <c r="B22" s="5">
        <v>1</v>
      </c>
      <c r="C22" s="7">
        <f>SUMIF(Leaks!$B$2:B$279,Sites!$A22,Leaks!$D$2:$D$279)</f>
        <v>0.15535040999999999</v>
      </c>
      <c r="D22" s="7">
        <f ca="1">SUMIF(Leaks!$B$2:$B299,Sites!$A22,Leaks!$D$2:$D$279)/B22</f>
        <v>0.15535040999999999</v>
      </c>
      <c r="E22" s="11">
        <f>COUNTIF(Leaks!B:B,Sites!A22)</f>
        <v>4</v>
      </c>
      <c r="F22" s="9">
        <f t="shared" si="0"/>
        <v>2.6146592525951997E-2</v>
      </c>
    </row>
    <row r="23" spans="1:6" x14ac:dyDescent="0.25">
      <c r="A23" s="5" t="s">
        <v>658</v>
      </c>
      <c r="B23" s="5">
        <v>3</v>
      </c>
      <c r="C23" s="7">
        <f>SUMIF(Leaks!$B$2:B$279,Sites!$A23,Leaks!$D$2:$D$279)</f>
        <v>0</v>
      </c>
      <c r="D23" s="7">
        <f ca="1">SUMIF(Leaks!$B$2:$B300,Sites!$A23,Leaks!$D$2:$D$279)/B23</f>
        <v>0</v>
      </c>
      <c r="E23" s="11">
        <f>COUNTIF(Leaks!B:B,Sites!A23)</f>
        <v>0</v>
      </c>
      <c r="F23" s="9">
        <f t="shared" si="0"/>
        <v>0</v>
      </c>
    </row>
    <row r="24" spans="1:6" x14ac:dyDescent="0.25">
      <c r="A24" s="5" t="s">
        <v>64</v>
      </c>
      <c r="B24" s="5">
        <v>6</v>
      </c>
      <c r="C24" s="7">
        <f>SUMIF(Leaks!$B$2:B$279,Sites!$A24,Leaks!$D$2:$D$279)</f>
        <v>0.45121799999999995</v>
      </c>
      <c r="D24" s="7">
        <f ca="1">SUMIF(Leaks!$B$2:$B301,Sites!$A24,Leaks!$D$2:$D$279)/B24</f>
        <v>7.5202999999999992E-2</v>
      </c>
      <c r="E24" s="11">
        <f>COUNTIF(Leaks!B:B,Sites!A24)</f>
        <v>12</v>
      </c>
      <c r="F24" s="9">
        <f t="shared" si="0"/>
        <v>7.5943238169599983E-2</v>
      </c>
    </row>
    <row r="25" spans="1:6" x14ac:dyDescent="0.25">
      <c r="A25" s="5" t="s">
        <v>659</v>
      </c>
      <c r="B25" s="5">
        <v>2</v>
      </c>
      <c r="C25" s="7">
        <f>SUMIF(Leaks!$B$2:B$279,Sites!$A25,Leaks!$D$2:$D$279)</f>
        <v>0</v>
      </c>
      <c r="D25" s="7">
        <f ca="1">SUMIF(Leaks!$B$2:$B302,Sites!$A25,Leaks!$D$2:$D$279)/B25</f>
        <v>0</v>
      </c>
      <c r="E25" s="11">
        <f>COUNTIF(Leaks!B:B,Sites!A25)</f>
        <v>0</v>
      </c>
      <c r="F25" s="9">
        <f t="shared" si="0"/>
        <v>0</v>
      </c>
    </row>
    <row r="26" spans="1:6" x14ac:dyDescent="0.25">
      <c r="A26" s="5" t="s">
        <v>89</v>
      </c>
      <c r="B26" s="5">
        <v>5</v>
      </c>
      <c r="C26" s="7">
        <f>SUMIF(Leaks!$B$2:B$279,Sites!$A26,Leaks!$D$2:$D$279)</f>
        <v>5.4614247599999999</v>
      </c>
      <c r="D26" s="7">
        <f ca="1">SUMIF(Leaks!$B$2:$B303,Sites!$A26,Leaks!$D$2:$D$279)/B26</f>
        <v>1.092284952</v>
      </c>
      <c r="E26" s="11">
        <f>COUNTIF(Leaks!B:B,Sites!A26)</f>
        <v>2</v>
      </c>
      <c r="F26" s="9">
        <f t="shared" si="0"/>
        <v>0.91919710936627197</v>
      </c>
    </row>
    <row r="27" spans="1:6" x14ac:dyDescent="0.25">
      <c r="A27" s="5" t="s">
        <v>93</v>
      </c>
      <c r="B27" s="5">
        <v>3</v>
      </c>
      <c r="C27" s="7">
        <f>SUMIF(Leaks!$B$2:B$279,Sites!$A27,Leaks!$D$2:$D$279)</f>
        <v>6.986465E-2</v>
      </c>
      <c r="D27" s="7">
        <f ca="1">SUMIF(Leaks!$B$2:$B304,Sites!$A27,Leaks!$D$2:$D$279)/B27</f>
        <v>2.3288216666666667E-2</v>
      </c>
      <c r="E27" s="11">
        <f>COUNTIF(Leaks!B:B,Sites!A27)</f>
        <v>8</v>
      </c>
      <c r="F27" s="9">
        <f t="shared" si="0"/>
        <v>1.1758723620479999E-2</v>
      </c>
    </row>
    <row r="28" spans="1:6" x14ac:dyDescent="0.25">
      <c r="A28" s="5" t="s">
        <v>109</v>
      </c>
      <c r="B28" s="5">
        <v>7</v>
      </c>
      <c r="C28" s="7">
        <f>SUMIF(Leaks!$B$2:B$279,Sites!$A28,Leaks!$D$2:$D$279)</f>
        <v>1.69378366</v>
      </c>
      <c r="D28" s="7">
        <f ca="1">SUMIF(Leaks!$B$2:$B305,Sites!$A28,Leaks!$D$2:$D$279)/B28</f>
        <v>0.24196909428571428</v>
      </c>
      <c r="E28" s="11">
        <f>COUNTIF(Leaks!B:B,Sites!A28)</f>
        <v>3</v>
      </c>
      <c r="F28" s="9">
        <f t="shared" si="0"/>
        <v>0.28507598522035199</v>
      </c>
    </row>
    <row r="29" spans="1:6" x14ac:dyDescent="0.25">
      <c r="A29" s="5" t="s">
        <v>660</v>
      </c>
      <c r="B29" s="5">
        <v>8</v>
      </c>
      <c r="C29" s="7">
        <f>SUMIF(Leaks!$B$2:B$279,Sites!$A29,Leaks!$D$2:$D$279)</f>
        <v>0</v>
      </c>
      <c r="D29" s="7">
        <f ca="1">SUMIF(Leaks!$B$2:$B306,Sites!$A29,Leaks!$D$2:$D$279)/B29</f>
        <v>0</v>
      </c>
      <c r="E29" s="11">
        <f>COUNTIF(Leaks!B:B,Sites!A29)</f>
        <v>0</v>
      </c>
      <c r="F29" s="9">
        <f t="shared" si="0"/>
        <v>0</v>
      </c>
    </row>
    <row r="30" spans="1:6" x14ac:dyDescent="0.25">
      <c r="A30" s="5" t="s">
        <v>116</v>
      </c>
      <c r="B30" s="5">
        <v>3</v>
      </c>
      <c r="C30" s="7">
        <f>SUMIF(Leaks!$B$2:B$279,Sites!$A30,Leaks!$D$2:$D$279)</f>
        <v>0.29771351999999995</v>
      </c>
      <c r="D30" s="7">
        <f ca="1">SUMIF(Leaks!$B$2:$B307,Sites!$A30,Leaks!$D$2:$D$279)/B30</f>
        <v>9.923783999999998E-2</v>
      </c>
      <c r="E30" s="11">
        <f>COUNTIF(Leaks!B:B,Sites!A30)</f>
        <v>10</v>
      </c>
      <c r="F30" s="9">
        <f t="shared" si="0"/>
        <v>5.0107328953343994E-2</v>
      </c>
    </row>
    <row r="31" spans="1:6" x14ac:dyDescent="0.25">
      <c r="A31" s="5" t="s">
        <v>661</v>
      </c>
      <c r="B31" s="5">
        <v>1</v>
      </c>
      <c r="C31" s="7">
        <f>SUMIF(Leaks!$B$2:B$279,Sites!$A31,Leaks!$D$2:$D$279)</f>
        <v>0</v>
      </c>
      <c r="D31" s="7">
        <f ca="1">SUMIF(Leaks!$B$2:$B308,Sites!$A31,Leaks!$D$2:$D$279)/B31</f>
        <v>0</v>
      </c>
      <c r="E31" s="11">
        <f>COUNTIF(Leaks!B:B,Sites!A31)</f>
        <v>0</v>
      </c>
      <c r="F31" s="9">
        <f t="shared" si="0"/>
        <v>0</v>
      </c>
    </row>
    <row r="32" spans="1:6" x14ac:dyDescent="0.25">
      <c r="A32" s="5" t="s">
        <v>137</v>
      </c>
      <c r="B32" s="5">
        <v>5</v>
      </c>
      <c r="C32" s="7">
        <f>SUMIF(Leaks!$B$2:B$279,Sites!$A32,Leaks!$D$2:$D$279)</f>
        <v>7.5606950000000006E-2</v>
      </c>
      <c r="D32" s="7">
        <f ca="1">SUMIF(Leaks!$B$2:$B309,Sites!$A32,Leaks!$D$2:$D$279)/B32</f>
        <v>1.5121390000000002E-2</v>
      </c>
      <c r="E32" s="11">
        <f>COUNTIF(Leaks!B:B,Sites!A32)</f>
        <v>9</v>
      </c>
      <c r="F32" s="9">
        <f t="shared" si="0"/>
        <v>1.2725194055040001E-2</v>
      </c>
    </row>
    <row r="33" spans="1:6" x14ac:dyDescent="0.25">
      <c r="A33" s="5" t="s">
        <v>156</v>
      </c>
      <c r="B33" s="5">
        <v>5</v>
      </c>
      <c r="C33" s="7">
        <f>SUMIF(Leaks!$B$2:B$279,Sites!$A33,Leaks!$D$2:$D$279)</f>
        <v>0.15599915</v>
      </c>
      <c r="D33" s="7">
        <f ca="1">SUMIF(Leaks!$B$2:$B310,Sites!$A33,Leaks!$D$2:$D$279)/B33</f>
        <v>3.1199830000000001E-2</v>
      </c>
      <c r="E33" s="11">
        <f>COUNTIF(Leaks!B:B,Sites!A33)</f>
        <v>4</v>
      </c>
      <c r="F33" s="9">
        <f t="shared" si="0"/>
        <v>2.6255780138880001E-2</v>
      </c>
    </row>
    <row r="34" spans="1:6" x14ac:dyDescent="0.25">
      <c r="A34" s="5" t="s">
        <v>165</v>
      </c>
      <c r="B34" s="5">
        <v>7</v>
      </c>
      <c r="C34" s="7">
        <f>SUMIF(Leaks!$B$2:B$279,Sites!$A34,Leaks!$D$2:$D$279)</f>
        <v>1.4290499999999999E-2</v>
      </c>
      <c r="D34" s="7">
        <f ca="1">SUMIF(Leaks!$B$2:$B311,Sites!$A34,Leaks!$D$2:$D$279)/B34</f>
        <v>2.0414999999999999E-3</v>
      </c>
      <c r="E34" s="11">
        <f>COUNTIF(Leaks!B:B,Sites!A34)</f>
        <v>1</v>
      </c>
      <c r="F34" s="9">
        <f t="shared" si="0"/>
        <v>2.4051940416000002E-3</v>
      </c>
    </row>
    <row r="35" spans="1:6" x14ac:dyDescent="0.25">
      <c r="A35" s="5" t="s">
        <v>168</v>
      </c>
      <c r="B35" s="5">
        <v>4</v>
      </c>
      <c r="C35" s="7">
        <f>SUMIF(Leaks!$B$2:B$279,Sites!$A35,Leaks!$D$2:$D$279)</f>
        <v>1.9073E-3</v>
      </c>
      <c r="D35" s="7">
        <f ca="1">SUMIF(Leaks!$B$2:$B312,Sites!$A35,Leaks!$D$2:$D$279)/B35</f>
        <v>4.76825E-4</v>
      </c>
      <c r="E35" s="11">
        <f>COUNTIF(Leaks!B:B,Sites!A35)</f>
        <v>1</v>
      </c>
      <c r="F35" s="9">
        <f t="shared" si="0"/>
        <v>3.2101232255999995E-4</v>
      </c>
    </row>
    <row r="36" spans="1:6" x14ac:dyDescent="0.25">
      <c r="A36" s="5" t="s">
        <v>662</v>
      </c>
      <c r="B36" s="5">
        <v>3</v>
      </c>
      <c r="C36" s="7">
        <f>SUMIF(Leaks!$B$2:B$279,Sites!$A36,Leaks!$D$2:$D$279)</f>
        <v>0</v>
      </c>
      <c r="D36" s="7">
        <f ca="1">SUMIF(Leaks!$B$2:$B313,Sites!$A36,Leaks!$D$2:$D$279)/B36</f>
        <v>0</v>
      </c>
      <c r="E36" s="11">
        <f>COUNTIF(Leaks!B:B,Sites!A36)</f>
        <v>0</v>
      </c>
      <c r="F36" s="9">
        <f t="shared" si="0"/>
        <v>0</v>
      </c>
    </row>
    <row r="37" spans="1:6" x14ac:dyDescent="0.25">
      <c r="A37" s="5" t="s">
        <v>171</v>
      </c>
      <c r="B37" s="5">
        <v>1</v>
      </c>
      <c r="C37" s="7">
        <f>SUMIF(Leaks!$B$2:B$279,Sites!$A37,Leaks!$D$2:$D$279)</f>
        <v>0</v>
      </c>
      <c r="D37" s="7">
        <f ca="1">SUMIF(Leaks!$B$2:$B314,Sites!$A37,Leaks!$D$2:$D$279)/B37</f>
        <v>0</v>
      </c>
      <c r="E37" s="11">
        <f>COUNTIF(Leaks!B:B,Sites!A37)</f>
        <v>1</v>
      </c>
      <c r="F37" s="9">
        <f t="shared" si="0"/>
        <v>0</v>
      </c>
    </row>
    <row r="38" spans="1:6" x14ac:dyDescent="0.25">
      <c r="A38" s="5" t="s">
        <v>174</v>
      </c>
      <c r="B38" s="5">
        <v>5</v>
      </c>
      <c r="C38" s="7">
        <f>SUMIF(Leaks!$B$2:B$279,Sites!$A38,Leaks!$D$2:$D$279)</f>
        <v>0.56923714999999997</v>
      </c>
      <c r="D38" s="7">
        <f ca="1">SUMIF(Leaks!$B$2:$B315,Sites!$A38,Leaks!$D$2:$D$279)/B38</f>
        <v>0.11384743</v>
      </c>
      <c r="E38" s="11">
        <f>COUNTIF(Leaks!B:B,Sites!A38)</f>
        <v>4</v>
      </c>
      <c r="F38" s="9">
        <f t="shared" si="0"/>
        <v>9.5806710852479993E-2</v>
      </c>
    </row>
    <row r="39" spans="1:6" x14ac:dyDescent="0.25">
      <c r="A39" s="5" t="s">
        <v>183</v>
      </c>
      <c r="B39" s="5">
        <v>2</v>
      </c>
      <c r="C39" s="7">
        <f>SUMIF(Leaks!$B$2:B$279,Sites!$A39,Leaks!$D$2:$D$279)</f>
        <v>1.2500397400000001</v>
      </c>
      <c r="D39" s="7">
        <f ca="1">SUMIF(Leaks!$B$2:$B316,Sites!$A39,Leaks!$D$2:$D$279)/B39</f>
        <v>0.62501987000000003</v>
      </c>
      <c r="E39" s="11">
        <f>COUNTIF(Leaks!B:B,Sites!A39)</f>
        <v>2</v>
      </c>
      <c r="F39" s="9">
        <f t="shared" si="0"/>
        <v>0.21039068852812801</v>
      </c>
    </row>
    <row r="40" spans="1:6" x14ac:dyDescent="0.25">
      <c r="A40" s="5" t="s">
        <v>188</v>
      </c>
      <c r="B40" s="5">
        <v>3</v>
      </c>
      <c r="C40" s="7">
        <f>SUMIF(Leaks!$B$2:B$279,Sites!$A40,Leaks!$D$2:$D$279)</f>
        <v>0.22624993999999998</v>
      </c>
      <c r="D40" s="7">
        <f ca="1">SUMIF(Leaks!$B$2:$B317,Sites!$A40,Leaks!$D$2:$D$279)/B40</f>
        <v>7.5416646666666656E-2</v>
      </c>
      <c r="E40" s="11">
        <f>COUNTIF(Leaks!B:B,Sites!A40)</f>
        <v>1</v>
      </c>
      <c r="F40" s="9">
        <f t="shared" si="0"/>
        <v>3.8079493901567993E-2</v>
      </c>
    </row>
    <row r="41" spans="1:6" x14ac:dyDescent="0.25">
      <c r="A41" s="5" t="s">
        <v>191</v>
      </c>
      <c r="B41" s="5">
        <v>1</v>
      </c>
      <c r="C41" s="7">
        <f>SUMIF(Leaks!$B$2:B$279,Sites!$A41,Leaks!$D$2:$D$279)</f>
        <v>1.0965599999999999E-2</v>
      </c>
      <c r="D41" s="7">
        <f ca="1">SUMIF(Leaks!$B$2:$B318,Sites!$A41,Leaks!$D$2:$D$279)/B41</f>
        <v>1.0965599999999999E-2</v>
      </c>
      <c r="E41" s="11">
        <f>COUNTIF(Leaks!B:B,Sites!A41)</f>
        <v>1</v>
      </c>
      <c r="F41" s="9">
        <f t="shared" si="0"/>
        <v>1.8455894323199998E-3</v>
      </c>
    </row>
    <row r="42" spans="1:6" x14ac:dyDescent="0.25">
      <c r="A42" s="5" t="s">
        <v>194</v>
      </c>
      <c r="B42" s="5">
        <v>8</v>
      </c>
      <c r="C42" s="7">
        <f>SUMIF(Leaks!$B$2:B$279,Sites!$A42,Leaks!$D$2:$D$279)</f>
        <v>9.8576149999999987E-2</v>
      </c>
      <c r="D42" s="7">
        <f ca="1">SUMIF(Leaks!$B$2:$B319,Sites!$A42,Leaks!$D$2:$D$279)/B42</f>
        <v>1.2322018749999998E-2</v>
      </c>
      <c r="E42" s="11">
        <f>COUNTIF(Leaks!B:B,Sites!A42)</f>
        <v>4</v>
      </c>
      <c r="F42" s="9">
        <f t="shared" si="0"/>
        <v>1.6591075793279998E-2</v>
      </c>
    </row>
    <row r="43" spans="1:6" x14ac:dyDescent="0.25">
      <c r="A43" s="5" t="s">
        <v>663</v>
      </c>
      <c r="B43" s="5">
        <v>3</v>
      </c>
      <c r="C43" s="7">
        <f>SUMIF(Leaks!$B$2:B$279,Sites!$A43,Leaks!$D$2:$D$279)</f>
        <v>0</v>
      </c>
      <c r="D43" s="7">
        <f ca="1">SUMIF(Leaks!$B$2:$B320,Sites!$A43,Leaks!$D$2:$D$279)/B43</f>
        <v>0</v>
      </c>
      <c r="E43" s="11">
        <f>COUNTIF(Leaks!B:B,Sites!A43)</f>
        <v>0</v>
      </c>
      <c r="F43" s="9">
        <f t="shared" si="0"/>
        <v>0</v>
      </c>
    </row>
    <row r="44" spans="1:6" x14ac:dyDescent="0.25">
      <c r="A44" s="5" t="s">
        <v>203</v>
      </c>
      <c r="B44" s="5">
        <v>6</v>
      </c>
      <c r="C44" s="7">
        <f>SUMIF(Leaks!$B$2:B$279,Sites!$A44,Leaks!$D$2:$D$279)</f>
        <v>2.8158769500000003</v>
      </c>
      <c r="D44" s="7">
        <f ca="1">SUMIF(Leaks!$B$2:$B321,Sites!$A44,Leaks!$D$2:$D$279)/B44</f>
        <v>0.46931282500000004</v>
      </c>
      <c r="E44" s="11">
        <f>COUNTIF(Leaks!B:B,Sites!A44)</f>
        <v>7</v>
      </c>
      <c r="F44" s="9">
        <f t="shared" si="0"/>
        <v>0.47393236499904001</v>
      </c>
    </row>
    <row r="45" spans="1:6" x14ac:dyDescent="0.25">
      <c r="A45" s="5" t="s">
        <v>218</v>
      </c>
      <c r="B45" s="5">
        <v>3</v>
      </c>
      <c r="C45" s="7">
        <f>SUMIF(Leaks!$B$2:B$279,Sites!$A45,Leaks!$D$2:$D$279)</f>
        <v>1.145412E-2</v>
      </c>
      <c r="D45" s="7">
        <f ca="1">SUMIF(Leaks!$B$2:$B322,Sites!$A45,Leaks!$D$2:$D$279)/B45</f>
        <v>3.81804E-3</v>
      </c>
      <c r="E45" s="11">
        <f>COUNTIF(Leaks!B:B,Sites!A45)</f>
        <v>1</v>
      </c>
      <c r="F45" s="9">
        <f t="shared" si="0"/>
        <v>1.927810865664E-3</v>
      </c>
    </row>
    <row r="46" spans="1:6" x14ac:dyDescent="0.25">
      <c r="A46" s="5" t="s">
        <v>221</v>
      </c>
      <c r="B46" s="5">
        <v>2</v>
      </c>
      <c r="C46" s="7">
        <f>SUMIF(Leaks!$B$2:B$279,Sites!$A46,Leaks!$D$2:$D$279)</f>
        <v>8.2843139999999996E-2</v>
      </c>
      <c r="D46" s="7">
        <f ca="1">SUMIF(Leaks!$B$2:$B323,Sites!$A46,Leaks!$D$2:$D$279)/B46</f>
        <v>4.1421569999999998E-2</v>
      </c>
      <c r="E46" s="11">
        <f>COUNTIF(Leaks!B:B,Sites!A46)</f>
        <v>1</v>
      </c>
      <c r="F46" s="9">
        <f t="shared" si="0"/>
        <v>1.3943096932608E-2</v>
      </c>
    </row>
    <row r="47" spans="1:6" x14ac:dyDescent="0.25">
      <c r="A47" s="5" t="s">
        <v>664</v>
      </c>
      <c r="B47" s="5">
        <v>3</v>
      </c>
      <c r="C47" s="7">
        <f>SUMIF(Leaks!$B$2:B$279,Sites!$A47,Leaks!$D$2:$D$279)</f>
        <v>0</v>
      </c>
      <c r="D47" s="7">
        <f ca="1">SUMIF(Leaks!$B$2:$B324,Sites!$A47,Leaks!$D$2:$D$279)/B47</f>
        <v>0</v>
      </c>
      <c r="E47" s="11">
        <f>COUNTIF(Leaks!B:B,Sites!A47)</f>
        <v>0</v>
      </c>
      <c r="F47" s="9">
        <f t="shared" si="0"/>
        <v>0</v>
      </c>
    </row>
    <row r="48" spans="1:6" x14ac:dyDescent="0.25">
      <c r="A48" s="5" t="s">
        <v>224</v>
      </c>
      <c r="B48" s="5">
        <v>6</v>
      </c>
      <c r="C48" s="7">
        <f>SUMIF(Leaks!$B$2:B$279,Sites!$A48,Leaks!$D$2:$D$279)</f>
        <v>7.5663200000000005E-3</v>
      </c>
      <c r="D48" s="7">
        <f ca="1">SUMIF(Leaks!$B$2:$B325,Sites!$A48,Leaks!$D$2:$D$279)/B48</f>
        <v>1.2610533333333334E-3</v>
      </c>
      <c r="E48" s="11">
        <f>COUNTIF(Leaks!B:B,Sites!A48)</f>
        <v>2</v>
      </c>
      <c r="F48" s="9">
        <f t="shared" si="0"/>
        <v>1.273466133504E-3</v>
      </c>
    </row>
    <row r="49" spans="1:6" x14ac:dyDescent="0.25">
      <c r="A49" s="5" t="s">
        <v>229</v>
      </c>
      <c r="B49" s="5">
        <v>3</v>
      </c>
      <c r="C49" s="7">
        <f>SUMIF(Leaks!$B$2:B$279,Sites!$A49,Leaks!$D$2:$D$279)</f>
        <v>0.16145051999999999</v>
      </c>
      <c r="D49" s="7">
        <f ca="1">SUMIF(Leaks!$B$2:$B326,Sites!$A49,Leaks!$D$2:$D$279)/B49</f>
        <v>5.3816839999999998E-2</v>
      </c>
      <c r="E49" s="11">
        <f>COUNTIF(Leaks!B:B,Sites!A49)</f>
        <v>1</v>
      </c>
      <c r="F49" s="9">
        <f t="shared" si="0"/>
        <v>2.7173284959743995E-2</v>
      </c>
    </row>
    <row r="50" spans="1:6" x14ac:dyDescent="0.25">
      <c r="A50" s="5" t="s">
        <v>232</v>
      </c>
      <c r="B50" s="5">
        <v>6</v>
      </c>
      <c r="C50" s="7">
        <f>SUMIF(Leaks!$B$2:B$279,Sites!$A50,Leaks!$D$2:$D$279)</f>
        <v>1.4728100000000001E-2</v>
      </c>
      <c r="D50" s="7">
        <f ca="1">SUMIF(Leaks!$B$2:$B327,Sites!$A50,Leaks!$D$2:$D$279)/B50</f>
        <v>2.4546833333333336E-3</v>
      </c>
      <c r="E50" s="11">
        <f>COUNTIF(Leaks!B:B,Sites!A50)</f>
        <v>1</v>
      </c>
      <c r="F50" s="9">
        <f t="shared" si="0"/>
        <v>2.4788452723200002E-3</v>
      </c>
    </row>
    <row r="51" spans="1:6" x14ac:dyDescent="0.25">
      <c r="A51" s="5" t="s">
        <v>665</v>
      </c>
      <c r="B51" s="5">
        <v>1</v>
      </c>
      <c r="C51" s="7">
        <f>SUMIF(Leaks!$B$2:B$279,Sites!$A51,Leaks!$D$2:$D$279)</f>
        <v>0</v>
      </c>
      <c r="D51" s="7">
        <f ca="1">SUMIF(Leaks!$B$2:$B328,Sites!$A51,Leaks!$D$2:$D$279)/B51</f>
        <v>0</v>
      </c>
      <c r="E51" s="11">
        <f>COUNTIF(Leaks!B:B,Sites!A51)</f>
        <v>0</v>
      </c>
      <c r="F51" s="9">
        <f t="shared" si="0"/>
        <v>0</v>
      </c>
    </row>
    <row r="52" spans="1:6" x14ac:dyDescent="0.25">
      <c r="A52" s="5" t="s">
        <v>235</v>
      </c>
      <c r="B52" s="5">
        <v>7</v>
      </c>
      <c r="C52" s="7">
        <f>SUMIF(Leaks!$B$2:B$279,Sites!$A52,Leaks!$D$2:$D$279)</f>
        <v>0.15933984000000001</v>
      </c>
      <c r="D52" s="7">
        <f ca="1">SUMIF(Leaks!$B$2:$B329,Sites!$A52,Leaks!$D$2:$D$279)/B52</f>
        <v>2.2762834285714288E-2</v>
      </c>
      <c r="E52" s="11">
        <f>COUNTIF(Leaks!B:B,Sites!A52)</f>
        <v>1</v>
      </c>
      <c r="F52" s="9">
        <f t="shared" si="0"/>
        <v>2.6818042318848E-2</v>
      </c>
    </row>
    <row r="53" spans="1:6" x14ac:dyDescent="0.25">
      <c r="A53" s="5" t="s">
        <v>238</v>
      </c>
      <c r="B53" s="5">
        <v>6</v>
      </c>
      <c r="C53" s="7">
        <f>SUMIF(Leaks!$B$2:B$279,Sites!$A53,Leaks!$D$2:$D$279)</f>
        <v>1.2300501499999998</v>
      </c>
      <c r="D53" s="7">
        <f ca="1">SUMIF(Leaks!$B$2:$B330,Sites!$A53,Leaks!$D$2:$D$279)/B53</f>
        <v>0.20500835833333331</v>
      </c>
      <c r="E53" s="11">
        <f>COUNTIF(Leaks!B:B,Sites!A53)</f>
        <v>4</v>
      </c>
      <c r="F53" s="9">
        <f t="shared" si="0"/>
        <v>0.20702629660607996</v>
      </c>
    </row>
    <row r="54" spans="1:6" x14ac:dyDescent="0.25">
      <c r="A54" s="5" t="s">
        <v>247</v>
      </c>
      <c r="B54" s="5">
        <v>6</v>
      </c>
      <c r="C54" s="7">
        <f>SUMIF(Leaks!$B$2:B$279,Sites!$A54,Leaks!$D$2:$D$279)</f>
        <v>0.26859196000000002</v>
      </c>
      <c r="D54" s="7">
        <f ca="1">SUMIF(Leaks!$B$2:$B331,Sites!$A54,Leaks!$D$2:$D$279)/B54</f>
        <v>4.4765326666666667E-2</v>
      </c>
      <c r="E54" s="11">
        <f>COUNTIF(Leaks!B:B,Sites!A54)</f>
        <v>3</v>
      </c>
      <c r="F54" s="9">
        <f t="shared" si="0"/>
        <v>4.5205960730112002E-2</v>
      </c>
    </row>
    <row r="55" spans="1:6" x14ac:dyDescent="0.25">
      <c r="A55" s="5" t="s">
        <v>666</v>
      </c>
      <c r="B55" s="5">
        <v>1</v>
      </c>
      <c r="C55" s="7">
        <f>SUMIF(Leaks!$B$2:B$279,Sites!$A55,Leaks!$D$2:$D$279)</f>
        <v>0</v>
      </c>
      <c r="D55" s="7">
        <f ca="1">SUMIF(Leaks!$B$2:$B332,Sites!$A55,Leaks!$D$2:$D$279)/B55</f>
        <v>0</v>
      </c>
      <c r="E55" s="11">
        <f>COUNTIF(Leaks!B:B,Sites!A55)</f>
        <v>0</v>
      </c>
      <c r="F55" s="9">
        <f t="shared" si="0"/>
        <v>0</v>
      </c>
    </row>
    <row r="56" spans="1:6" x14ac:dyDescent="0.25">
      <c r="A56" s="5" t="s">
        <v>667</v>
      </c>
      <c r="B56" s="5">
        <v>1</v>
      </c>
      <c r="C56" s="7">
        <f>SUMIF(Leaks!$B$2:B$279,Sites!$A56,Leaks!$D$2:$D$279)</f>
        <v>0</v>
      </c>
      <c r="D56" s="7">
        <f ca="1">SUMIF(Leaks!$B$2:$B333,Sites!$A56,Leaks!$D$2:$D$279)/B56</f>
        <v>0</v>
      </c>
      <c r="E56" s="11">
        <f>COUNTIF(Leaks!B:B,Sites!A56)</f>
        <v>0</v>
      </c>
      <c r="F56" s="9">
        <f t="shared" si="0"/>
        <v>0</v>
      </c>
    </row>
    <row r="57" spans="1:6" x14ac:dyDescent="0.25">
      <c r="A57" s="5" t="s">
        <v>668</v>
      </c>
      <c r="B57" s="5">
        <v>6</v>
      </c>
      <c r="C57" s="7">
        <f>SUMIF(Leaks!$B$2:B$279,Sites!$A57,Leaks!$D$2:$D$279)</f>
        <v>0</v>
      </c>
      <c r="D57" s="7">
        <f ca="1">SUMIF(Leaks!$B$2:$B334,Sites!$A57,Leaks!$D$2:$D$279)/B57</f>
        <v>0</v>
      </c>
      <c r="E57" s="11">
        <f>COUNTIF(Leaks!B:B,Sites!A57)</f>
        <v>0</v>
      </c>
      <c r="F57" s="9">
        <f t="shared" si="0"/>
        <v>0</v>
      </c>
    </row>
    <row r="58" spans="1:6" x14ac:dyDescent="0.25">
      <c r="A58" s="5" t="s">
        <v>669</v>
      </c>
      <c r="B58" s="5">
        <v>4</v>
      </c>
      <c r="C58" s="7">
        <f>SUMIF(Leaks!$B$2:B$279,Sites!$A58,Leaks!$D$2:$D$279)</f>
        <v>0</v>
      </c>
      <c r="D58" s="7">
        <f ca="1">SUMIF(Leaks!$B$2:$B335,Sites!$A58,Leaks!$D$2:$D$279)/B58</f>
        <v>0</v>
      </c>
      <c r="E58" s="11">
        <f>COUNTIF(Leaks!B:B,Sites!A58)</f>
        <v>0</v>
      </c>
      <c r="F58" s="9">
        <f t="shared" si="0"/>
        <v>0</v>
      </c>
    </row>
    <row r="59" spans="1:6" x14ac:dyDescent="0.25">
      <c r="A59" s="5" t="s">
        <v>254</v>
      </c>
      <c r="B59" s="5">
        <v>2</v>
      </c>
      <c r="C59" s="7">
        <f>SUMIF(Leaks!$B$2:B$279,Sites!$A59,Leaks!$D$2:$D$279)</f>
        <v>7.239000000000001E-2</v>
      </c>
      <c r="D59" s="7">
        <f ca="1">SUMIF(Leaks!$B$2:$B336,Sites!$A59,Leaks!$D$2:$D$279)/B59</f>
        <v>3.6195000000000005E-2</v>
      </c>
      <c r="E59" s="11">
        <f>COUNTIF(Leaks!B:B,Sites!A59)</f>
        <v>3</v>
      </c>
      <c r="F59" s="9">
        <f t="shared" si="0"/>
        <v>1.2183758208000004E-2</v>
      </c>
    </row>
    <row r="60" spans="1:6" x14ac:dyDescent="0.25">
      <c r="A60" s="5" t="s">
        <v>261</v>
      </c>
      <c r="B60" s="5">
        <v>0</v>
      </c>
      <c r="C60" s="7">
        <f>SUMIF(Leaks!$B$2:B$279,Sites!$A60,Leaks!$D$2:$D$279)</f>
        <v>8.7273549999999991E-2</v>
      </c>
      <c r="D60" s="7" t="e">
        <f ca="1">SUMIF(Leaks!$B$2:$B337,Sites!$A60,Leaks!$D$2:$D$279)/B60</f>
        <v>#DIV/0!</v>
      </c>
      <c r="E60" s="11">
        <f>COUNTIF(Leaks!B:B,Sites!A60)</f>
        <v>3</v>
      </c>
      <c r="F60" s="9">
        <f t="shared" si="0"/>
        <v>1.4688766834559998E-2</v>
      </c>
    </row>
    <row r="61" spans="1:6" x14ac:dyDescent="0.25">
      <c r="A61" s="5" t="s">
        <v>268</v>
      </c>
      <c r="B61" s="5">
        <v>1</v>
      </c>
      <c r="C61" s="7">
        <f>SUMIF(Leaks!$B$2:B$279,Sites!$A61,Leaks!$D$2:$D$279)</f>
        <v>1.2354550000000001E-2</v>
      </c>
      <c r="D61" s="7">
        <f ca="1">SUMIF(Leaks!$B$2:$B338,Sites!$A61,Leaks!$D$2:$D$279)/B61</f>
        <v>1.2354550000000001E-2</v>
      </c>
      <c r="E61" s="11">
        <f>COUNTIF(Leaks!B:B,Sites!A61)</f>
        <v>1</v>
      </c>
      <c r="F61" s="9">
        <f t="shared" si="0"/>
        <v>2.0793597177600001E-3</v>
      </c>
    </row>
    <row r="62" spans="1:6" x14ac:dyDescent="0.25">
      <c r="A62" s="5" t="s">
        <v>670</v>
      </c>
      <c r="B62" s="5">
        <v>3</v>
      </c>
      <c r="C62" s="7">
        <f>SUMIF(Leaks!$B$2:B$279,Sites!$A62,Leaks!$D$2:$D$279)</f>
        <v>0</v>
      </c>
      <c r="D62" s="7">
        <f ca="1">SUMIF(Leaks!$B$2:$B339,Sites!$A62,Leaks!$D$2:$D$279)/B62</f>
        <v>0</v>
      </c>
      <c r="E62" s="11">
        <f>COUNTIF(Leaks!B:B,Sites!A62)</f>
        <v>0</v>
      </c>
      <c r="F62" s="9">
        <f t="shared" si="0"/>
        <v>0</v>
      </c>
    </row>
    <row r="63" spans="1:6" x14ac:dyDescent="0.25">
      <c r="A63" s="5" t="s">
        <v>271</v>
      </c>
      <c r="B63" s="5">
        <v>6</v>
      </c>
      <c r="C63" s="7">
        <f>SUMIF(Leaks!$B$2:B$279,Sites!$A63,Leaks!$D$2:$D$279)</f>
        <v>0.85575810000000008</v>
      </c>
      <c r="D63" s="7">
        <f ca="1">SUMIF(Leaks!$B$2:$B340,Sites!$A63,Leaks!$D$2:$D$279)/B63</f>
        <v>0.14262635000000001</v>
      </c>
      <c r="E63" s="11">
        <f>COUNTIF(Leaks!B:B,Sites!A63)</f>
        <v>10</v>
      </c>
      <c r="F63" s="9">
        <f t="shared" si="0"/>
        <v>0.14403024968832001</v>
      </c>
    </row>
    <row r="64" spans="1:6" x14ac:dyDescent="0.25">
      <c r="A64" s="5" t="s">
        <v>671</v>
      </c>
      <c r="B64" s="5">
        <v>0</v>
      </c>
      <c r="C64" s="7">
        <f>SUMIF(Leaks!$B$2:B$279,Sites!$A64,Leaks!$D$2:$D$279)</f>
        <v>0</v>
      </c>
      <c r="D64" s="7" t="e">
        <f ca="1">SUMIF(Leaks!$B$2:$B341,Sites!$A64,Leaks!$D$2:$D$279)/B64</f>
        <v>#DIV/0!</v>
      </c>
      <c r="E64" s="11">
        <f>COUNTIF(Leaks!B:B,Sites!A64)</f>
        <v>0</v>
      </c>
      <c r="F64" s="9">
        <f t="shared" si="0"/>
        <v>0</v>
      </c>
    </row>
    <row r="65" spans="1:6" x14ac:dyDescent="0.25">
      <c r="A65" s="5" t="s">
        <v>672</v>
      </c>
      <c r="B65" s="5">
        <v>3</v>
      </c>
      <c r="C65" s="7">
        <f>SUMIF(Leaks!$B$2:B$279,Sites!$A65,Leaks!$D$2:$D$279)</f>
        <v>0</v>
      </c>
      <c r="D65" s="7">
        <f ca="1">SUMIF(Leaks!$B$2:$B342,Sites!$A65,Leaks!$D$2:$D$279)/B65</f>
        <v>0</v>
      </c>
      <c r="E65" s="11">
        <f>COUNTIF(Leaks!B:B,Sites!A65)</f>
        <v>0</v>
      </c>
      <c r="F65" s="9">
        <f t="shared" si="0"/>
        <v>0</v>
      </c>
    </row>
    <row r="66" spans="1:6" x14ac:dyDescent="0.25">
      <c r="A66" s="5" t="s">
        <v>292</v>
      </c>
      <c r="B66" s="5">
        <v>3</v>
      </c>
      <c r="C66" s="7">
        <f>SUMIF(Leaks!$B$2:B$279,Sites!$A66,Leaks!$D$2:$D$279)</f>
        <v>0.10756592</v>
      </c>
      <c r="D66" s="7">
        <f ca="1">SUMIF(Leaks!$B$2:$B343,Sites!$A66,Leaks!$D$2:$D$279)/B66</f>
        <v>3.5855306666666663E-2</v>
      </c>
      <c r="E66" s="11">
        <f>COUNTIF(Leaks!B:B,Sites!A66)</f>
        <v>1</v>
      </c>
      <c r="F66" s="9">
        <f t="shared" si="0"/>
        <v>1.8104118810624001E-2</v>
      </c>
    </row>
    <row r="67" spans="1:6" x14ac:dyDescent="0.25">
      <c r="A67" s="5" t="s">
        <v>295</v>
      </c>
      <c r="B67" s="5">
        <v>6</v>
      </c>
      <c r="C67" s="7">
        <f>SUMIF(Leaks!$B$2:B$279,Sites!$A67,Leaks!$D$2:$D$279)</f>
        <v>5.6436449999999999E-2</v>
      </c>
      <c r="D67" s="7">
        <f ca="1">SUMIF(Leaks!$B$2:$B344,Sites!$A67,Leaks!$D$2:$D$279)/B67</f>
        <v>9.4060749999999999E-3</v>
      </c>
      <c r="E67" s="11">
        <f>COUNTIF(Leaks!B:B,Sites!A67)</f>
        <v>3</v>
      </c>
      <c r="F67" s="9">
        <f t="shared" ref="F67:F130" si="1">C67*19.2*8766/1000000</f>
        <v>9.4986608774399999E-3</v>
      </c>
    </row>
    <row r="68" spans="1:6" x14ac:dyDescent="0.25">
      <c r="A68" s="5" t="s">
        <v>302</v>
      </c>
      <c r="B68" s="5">
        <v>1</v>
      </c>
      <c r="C68" s="7">
        <f>SUMIF(Leaks!$B$2:B$279,Sites!$A68,Leaks!$D$2:$D$279)</f>
        <v>6.4786319999999994E-2</v>
      </c>
      <c r="D68" s="7">
        <f ca="1">SUMIF(Leaks!$B$2:$B345,Sites!$A68,Leaks!$D$2:$D$279)/B68</f>
        <v>6.4786319999999994E-2</v>
      </c>
      <c r="E68" s="11">
        <f>COUNTIF(Leaks!B:B,Sites!A68)</f>
        <v>2</v>
      </c>
      <c r="F68" s="9">
        <f t="shared" si="1"/>
        <v>1.0904004117503998E-2</v>
      </c>
    </row>
    <row r="69" spans="1:6" x14ac:dyDescent="0.25">
      <c r="A69" s="5" t="s">
        <v>673</v>
      </c>
      <c r="B69" s="5">
        <v>1</v>
      </c>
      <c r="C69" s="7">
        <f>SUMIF(Leaks!$B$2:B$279,Sites!$A69,Leaks!$D$2:$D$279)</f>
        <v>0</v>
      </c>
      <c r="D69" s="7">
        <f ca="1">SUMIF(Leaks!$B$2:$B346,Sites!$A69,Leaks!$D$2:$D$279)/B69</f>
        <v>0</v>
      </c>
      <c r="E69" s="11">
        <f>COUNTIF(Leaks!B:B,Sites!A69)</f>
        <v>0</v>
      </c>
      <c r="F69" s="9">
        <f t="shared" si="1"/>
        <v>0</v>
      </c>
    </row>
    <row r="70" spans="1:6" x14ac:dyDescent="0.25">
      <c r="A70" s="5" t="s">
        <v>307</v>
      </c>
      <c r="B70" s="5">
        <v>1</v>
      </c>
      <c r="C70" s="7">
        <f>SUMIF(Leaks!$B$2:B$279,Sites!$A70,Leaks!$D$2:$D$279)</f>
        <v>5.5068100000000002E-2</v>
      </c>
      <c r="D70" s="7">
        <f ca="1">SUMIF(Leaks!$B$2:$B347,Sites!$A70,Leaks!$D$2:$D$279)/B70</f>
        <v>5.5068100000000002E-2</v>
      </c>
      <c r="E70" s="11">
        <f>COUNTIF(Leaks!B:B,Sites!A70)</f>
        <v>1</v>
      </c>
      <c r="F70" s="9">
        <f t="shared" si="1"/>
        <v>9.2683577203199995E-3</v>
      </c>
    </row>
    <row r="71" spans="1:6" x14ac:dyDescent="0.25">
      <c r="A71" s="5" t="s">
        <v>674</v>
      </c>
      <c r="B71" s="5">
        <v>2</v>
      </c>
      <c r="C71" s="7">
        <f>SUMIF(Leaks!$B$2:B$279,Sites!$A71,Leaks!$D$2:$D$279)</f>
        <v>0</v>
      </c>
      <c r="D71" s="7">
        <f ca="1">SUMIF(Leaks!$B$2:$B348,Sites!$A71,Leaks!$D$2:$D$279)/B71</f>
        <v>0</v>
      </c>
      <c r="E71" s="11">
        <f>COUNTIF(Leaks!B:B,Sites!A71)</f>
        <v>0</v>
      </c>
      <c r="F71" s="9">
        <f t="shared" si="1"/>
        <v>0</v>
      </c>
    </row>
    <row r="72" spans="1:6" x14ac:dyDescent="0.25">
      <c r="A72" s="5" t="s">
        <v>310</v>
      </c>
      <c r="B72" s="5">
        <v>5</v>
      </c>
      <c r="C72" s="7">
        <f>SUMIF(Leaks!$B$2:B$279,Sites!$A72,Leaks!$D$2:$D$279)</f>
        <v>8.9846820000000008E-2</v>
      </c>
      <c r="D72" s="7">
        <f ca="1">SUMIF(Leaks!$B$2:$B349,Sites!$A72,Leaks!$D$2:$D$279)/B72</f>
        <v>1.7969364000000002E-2</v>
      </c>
      <c r="E72" s="11">
        <f>COUNTIF(Leaks!B:B,Sites!A72)</f>
        <v>1</v>
      </c>
      <c r="F72" s="9">
        <f t="shared" si="1"/>
        <v>1.5121866703104E-2</v>
      </c>
    </row>
    <row r="73" spans="1:6" x14ac:dyDescent="0.25">
      <c r="A73" s="5" t="s">
        <v>313</v>
      </c>
      <c r="B73" s="5">
        <v>1</v>
      </c>
      <c r="C73" s="7">
        <f>SUMIF(Leaks!$B$2:B$279,Sites!$A73,Leaks!$D$2:$D$279)</f>
        <v>5.5232000000000003E-2</v>
      </c>
      <c r="D73" s="7">
        <f ca="1">SUMIF(Leaks!$B$2:$B350,Sites!$A73,Leaks!$D$2:$D$279)/B73</f>
        <v>5.5232000000000003E-2</v>
      </c>
      <c r="E73" s="11">
        <f>COUNTIF(Leaks!B:B,Sites!A73)</f>
        <v>1</v>
      </c>
      <c r="F73" s="9">
        <f t="shared" si="1"/>
        <v>9.2959432704000002E-3</v>
      </c>
    </row>
    <row r="74" spans="1:6" x14ac:dyDescent="0.25">
      <c r="A74" s="5" t="s">
        <v>316</v>
      </c>
      <c r="B74" s="5">
        <v>5</v>
      </c>
      <c r="C74" s="7">
        <f>SUMIF(Leaks!$B$2:B$279,Sites!$A74,Leaks!$D$2:$D$279)</f>
        <v>0.22947655999999997</v>
      </c>
      <c r="D74" s="7">
        <f ca="1">SUMIF(Leaks!$B$2:$B351,Sites!$A74,Leaks!$D$2:$D$279)/B74</f>
        <v>4.5895311999999994E-2</v>
      </c>
      <c r="E74" s="11">
        <f>COUNTIF(Leaks!B:B,Sites!A74)</f>
        <v>6</v>
      </c>
      <c r="F74" s="9">
        <f t="shared" si="1"/>
        <v>3.8622557279231993E-2</v>
      </c>
    </row>
    <row r="75" spans="1:6" x14ac:dyDescent="0.25">
      <c r="A75" s="5" t="s">
        <v>675</v>
      </c>
      <c r="B75" s="5">
        <v>1</v>
      </c>
      <c r="C75" s="7">
        <f>SUMIF(Leaks!$B$2:B$279,Sites!$A75,Leaks!$D$2:$D$279)</f>
        <v>0</v>
      </c>
      <c r="D75" s="7">
        <f ca="1">SUMIF(Leaks!$B$2:$B352,Sites!$A75,Leaks!$D$2:$D$279)/B75</f>
        <v>0</v>
      </c>
      <c r="E75" s="11">
        <f>COUNTIF(Leaks!B:B,Sites!A75)</f>
        <v>0</v>
      </c>
      <c r="F75" s="9">
        <f t="shared" si="1"/>
        <v>0</v>
      </c>
    </row>
    <row r="76" spans="1:6" x14ac:dyDescent="0.25">
      <c r="A76" s="5" t="s">
        <v>328</v>
      </c>
      <c r="B76" s="5">
        <v>5</v>
      </c>
      <c r="C76" s="7">
        <f>SUMIF(Leaks!$B$2:B$279,Sites!$A76,Leaks!$D$2:$D$279)</f>
        <v>9.0822849999999997E-2</v>
      </c>
      <c r="D76" s="7">
        <f ca="1">SUMIF(Leaks!$B$2:$B353,Sites!$A76,Leaks!$D$2:$D$279)/B76</f>
        <v>1.8164569999999998E-2</v>
      </c>
      <c r="E76" s="11">
        <f>COUNTIF(Leaks!B:B,Sites!A76)</f>
        <v>2</v>
      </c>
      <c r="F76" s="9">
        <f t="shared" si="1"/>
        <v>1.5286139579519999E-2</v>
      </c>
    </row>
    <row r="77" spans="1:6" x14ac:dyDescent="0.25">
      <c r="A77" s="5" t="s">
        <v>332</v>
      </c>
      <c r="B77" s="5">
        <v>1</v>
      </c>
      <c r="C77" s="7">
        <f>SUMIF(Leaks!$B$2:B$279,Sites!$A77,Leaks!$D$2:$D$279)</f>
        <v>0.30625098000000001</v>
      </c>
      <c r="D77" s="7">
        <f ca="1">SUMIF(Leaks!$B$2:$B354,Sites!$A77,Leaks!$D$2:$D$279)/B77</f>
        <v>0.30625098000000001</v>
      </c>
      <c r="E77" s="11">
        <f>COUNTIF(Leaks!B:B,Sites!A77)</f>
        <v>3</v>
      </c>
      <c r="F77" s="9">
        <f t="shared" si="1"/>
        <v>5.1544244941056E-2</v>
      </c>
    </row>
    <row r="78" spans="1:6" x14ac:dyDescent="0.25">
      <c r="A78" s="5" t="s">
        <v>339</v>
      </c>
      <c r="B78" s="5">
        <v>3</v>
      </c>
      <c r="C78" s="7">
        <f>SUMIF(Leaks!$B$2:B$279,Sites!$A78,Leaks!$D$2:$D$279)</f>
        <v>0.32415890000000003</v>
      </c>
      <c r="D78" s="7">
        <f ca="1">SUMIF(Leaks!$B$2:$B355,Sites!$A78,Leaks!$D$2:$D$279)/B78</f>
        <v>0.10805296666666668</v>
      </c>
      <c r="E78" s="11">
        <f>COUNTIF(Leaks!B:B,Sites!A78)</f>
        <v>3</v>
      </c>
      <c r="F78" s="9">
        <f t="shared" si="1"/>
        <v>5.4558276814080001E-2</v>
      </c>
    </row>
    <row r="79" spans="1:6" x14ac:dyDescent="0.25">
      <c r="A79" s="5" t="s">
        <v>676</v>
      </c>
      <c r="B79" s="5">
        <v>0</v>
      </c>
      <c r="C79" s="7">
        <f>SUMIF(Leaks!$B$2:B$279,Sites!$A79,Leaks!$D$2:$D$279)</f>
        <v>0</v>
      </c>
      <c r="D79" s="7" t="e">
        <f ca="1">SUMIF(Leaks!$B$2:$B356,Sites!$A79,Leaks!$D$2:$D$279)/B79</f>
        <v>#DIV/0!</v>
      </c>
      <c r="E79" s="11">
        <f>COUNTIF(Leaks!B:B,Sites!A79)</f>
        <v>0</v>
      </c>
      <c r="F79" s="9">
        <f t="shared" si="1"/>
        <v>0</v>
      </c>
    </row>
    <row r="80" spans="1:6" x14ac:dyDescent="0.25">
      <c r="A80" s="5" t="s">
        <v>677</v>
      </c>
      <c r="B80" s="5">
        <v>1</v>
      </c>
      <c r="C80" s="7">
        <f>SUMIF(Leaks!$B$2:B$279,Sites!$A80,Leaks!$D$2:$D$279)</f>
        <v>0</v>
      </c>
      <c r="D80" s="7">
        <f ca="1">SUMIF(Leaks!$B$2:$B357,Sites!$A80,Leaks!$D$2:$D$279)/B80</f>
        <v>0</v>
      </c>
      <c r="E80" s="11">
        <f>COUNTIF(Leaks!B:B,Sites!A80)</f>
        <v>0</v>
      </c>
      <c r="F80" s="9">
        <f t="shared" si="1"/>
        <v>0</v>
      </c>
    </row>
    <row r="81" spans="1:6" x14ac:dyDescent="0.25">
      <c r="A81" s="5" t="s">
        <v>678</v>
      </c>
      <c r="B81" s="5">
        <v>1</v>
      </c>
      <c r="C81" s="7">
        <f>SUMIF(Leaks!$B$2:B$279,Sites!$A81,Leaks!$D$2:$D$279)</f>
        <v>0</v>
      </c>
      <c r="D81" s="7">
        <f ca="1">SUMIF(Leaks!$B$2:$B358,Sites!$A81,Leaks!$D$2:$D$279)/B81</f>
        <v>0</v>
      </c>
      <c r="E81" s="11">
        <f>COUNTIF(Leaks!B:B,Sites!A81)</f>
        <v>0</v>
      </c>
      <c r="F81" s="9">
        <f t="shared" si="1"/>
        <v>0</v>
      </c>
    </row>
    <row r="82" spans="1:6" x14ac:dyDescent="0.25">
      <c r="A82" s="5" t="s">
        <v>679</v>
      </c>
      <c r="B82" s="5">
        <v>3</v>
      </c>
      <c r="C82" s="7">
        <f>SUMIF(Leaks!$B$2:B$279,Sites!$A82,Leaks!$D$2:$D$279)</f>
        <v>0</v>
      </c>
      <c r="D82" s="7">
        <f ca="1">SUMIF(Leaks!$B$2:$B359,Sites!$A82,Leaks!$D$2:$D$279)/B82</f>
        <v>0</v>
      </c>
      <c r="E82" s="11">
        <f>COUNTIF(Leaks!B:B,Sites!A82)</f>
        <v>0</v>
      </c>
      <c r="F82" s="9">
        <f t="shared" si="1"/>
        <v>0</v>
      </c>
    </row>
    <row r="83" spans="1:6" x14ac:dyDescent="0.25">
      <c r="A83" s="5" t="s">
        <v>680</v>
      </c>
      <c r="B83" s="5">
        <v>1</v>
      </c>
      <c r="C83" s="7">
        <f>SUMIF(Leaks!$B$2:B$279,Sites!$A83,Leaks!$D$2:$D$279)</f>
        <v>0</v>
      </c>
      <c r="D83" s="7">
        <f ca="1">SUMIF(Leaks!$B$2:$B360,Sites!$A83,Leaks!$D$2:$D$279)/B83</f>
        <v>0</v>
      </c>
      <c r="E83" s="11">
        <f>COUNTIF(Leaks!B:B,Sites!A83)</f>
        <v>0</v>
      </c>
      <c r="F83" s="9">
        <f t="shared" si="1"/>
        <v>0</v>
      </c>
    </row>
    <row r="84" spans="1:6" x14ac:dyDescent="0.25">
      <c r="A84" s="5" t="s">
        <v>681</v>
      </c>
      <c r="B84" s="5">
        <v>1</v>
      </c>
      <c r="C84" s="7">
        <f>SUMIF(Leaks!$B$2:B$279,Sites!$A84,Leaks!$D$2:$D$279)</f>
        <v>0</v>
      </c>
      <c r="D84" s="7">
        <f ca="1">SUMIF(Leaks!$B$2:$B361,Sites!$A84,Leaks!$D$2:$D$279)/B84</f>
        <v>0</v>
      </c>
      <c r="E84" s="11">
        <f>COUNTIF(Leaks!B:B,Sites!A84)</f>
        <v>0</v>
      </c>
      <c r="F84" s="9">
        <f t="shared" si="1"/>
        <v>0</v>
      </c>
    </row>
    <row r="85" spans="1:6" x14ac:dyDescent="0.25">
      <c r="A85" s="5" t="s">
        <v>346</v>
      </c>
      <c r="B85" s="5">
        <v>16</v>
      </c>
      <c r="C85" s="7">
        <f>SUMIF(Leaks!$B$2:B$279,Sites!$A85,Leaks!$D$2:$D$279)</f>
        <v>0.19061802000000003</v>
      </c>
      <c r="D85" s="7">
        <f ca="1">SUMIF(Leaks!$B$2:$B362,Sites!$A85,Leaks!$D$2:$D$279)/B85</f>
        <v>1.1913626250000002E-2</v>
      </c>
      <c r="E85" s="11">
        <f>COUNTIF(Leaks!B:B,Sites!A85)</f>
        <v>5</v>
      </c>
      <c r="F85" s="9">
        <f t="shared" si="1"/>
        <v>3.2082385215744004E-2</v>
      </c>
    </row>
    <row r="86" spans="1:6" x14ac:dyDescent="0.25">
      <c r="A86" s="5" t="s">
        <v>682</v>
      </c>
      <c r="B86" s="5">
        <v>1</v>
      </c>
      <c r="C86" s="7">
        <f>SUMIF(Leaks!$B$2:B$279,Sites!$A86,Leaks!$D$2:$D$279)</f>
        <v>0</v>
      </c>
      <c r="D86" s="7">
        <f ca="1">SUMIF(Leaks!$B$2:$B363,Sites!$A86,Leaks!$D$2:$D$279)/B86</f>
        <v>0</v>
      </c>
      <c r="E86" s="11">
        <f>COUNTIF(Leaks!B:B,Sites!A86)</f>
        <v>0</v>
      </c>
      <c r="F86" s="9">
        <f t="shared" si="1"/>
        <v>0</v>
      </c>
    </row>
    <row r="87" spans="1:6" x14ac:dyDescent="0.25">
      <c r="A87" s="5" t="s">
        <v>357</v>
      </c>
      <c r="B87" s="5">
        <v>1</v>
      </c>
      <c r="C87" s="7">
        <f>SUMIF(Leaks!$B$2:B$279,Sites!$A87,Leaks!$D$2:$D$279)</f>
        <v>0.139788</v>
      </c>
      <c r="D87" s="7">
        <f ca="1">SUMIF(Leaks!$B$2:$B364,Sites!$A87,Leaks!$D$2:$D$279)/B87</f>
        <v>0.139788</v>
      </c>
      <c r="E87" s="11">
        <f>COUNTIF(Leaks!B:B,Sites!A87)</f>
        <v>1</v>
      </c>
      <c r="F87" s="9">
        <f t="shared" si="1"/>
        <v>2.3527326873599999E-2</v>
      </c>
    </row>
    <row r="88" spans="1:6" x14ac:dyDescent="0.25">
      <c r="A88" s="5" t="s">
        <v>360</v>
      </c>
      <c r="B88" s="5">
        <v>1</v>
      </c>
      <c r="C88" s="7">
        <f>SUMIF(Leaks!$B$2:B$279,Sites!$A88,Leaks!$D$2:$D$279)</f>
        <v>7.989156E-2</v>
      </c>
      <c r="D88" s="7">
        <f ca="1">SUMIF(Leaks!$B$2:$B365,Sites!$A88,Leaks!$D$2:$D$279)/B88</f>
        <v>7.989156E-2</v>
      </c>
      <c r="E88" s="11">
        <f>COUNTIF(Leaks!B:B,Sites!A88)</f>
        <v>1</v>
      </c>
      <c r="F88" s="9">
        <f t="shared" si="1"/>
        <v>1.3446324767231999E-2</v>
      </c>
    </row>
    <row r="89" spans="1:6" x14ac:dyDescent="0.25">
      <c r="A89" s="5" t="s">
        <v>363</v>
      </c>
      <c r="B89" s="5">
        <v>1</v>
      </c>
      <c r="C89" s="7">
        <f>SUMIF(Leaks!$B$2:B$279,Sites!$A89,Leaks!$D$2:$D$279)</f>
        <v>0.11835384</v>
      </c>
      <c r="D89" s="7">
        <f ca="1">SUMIF(Leaks!$B$2:$B366,Sites!$A89,Leaks!$D$2:$D$279)/B89</f>
        <v>0.11835384</v>
      </c>
      <c r="E89" s="11">
        <f>COUNTIF(Leaks!B:B,Sites!A89)</f>
        <v>1</v>
      </c>
      <c r="F89" s="9">
        <f t="shared" si="1"/>
        <v>1.9919803419648E-2</v>
      </c>
    </row>
    <row r="90" spans="1:6" x14ac:dyDescent="0.25">
      <c r="A90" s="5" t="s">
        <v>683</v>
      </c>
      <c r="B90" s="5">
        <v>1</v>
      </c>
      <c r="C90" s="7">
        <f>SUMIF(Leaks!$B$2:B$279,Sites!$A90,Leaks!$D$2:$D$279)</f>
        <v>0</v>
      </c>
      <c r="D90" s="7">
        <f ca="1">SUMIF(Leaks!$B$2:$B367,Sites!$A90,Leaks!$D$2:$D$279)/B90</f>
        <v>0</v>
      </c>
      <c r="E90" s="11">
        <f>COUNTIF(Leaks!B:B,Sites!A90)</f>
        <v>0</v>
      </c>
      <c r="F90" s="9">
        <f t="shared" si="1"/>
        <v>0</v>
      </c>
    </row>
    <row r="91" spans="1:6" x14ac:dyDescent="0.25">
      <c r="A91" s="5" t="s">
        <v>684</v>
      </c>
      <c r="B91" s="5">
        <v>1</v>
      </c>
      <c r="C91" s="7">
        <f>SUMIF(Leaks!$B$2:B$279,Sites!$A91,Leaks!$D$2:$D$279)</f>
        <v>0</v>
      </c>
      <c r="D91" s="7">
        <f ca="1">SUMIF(Leaks!$B$2:$B368,Sites!$A91,Leaks!$D$2:$D$279)/B91</f>
        <v>0</v>
      </c>
      <c r="E91" s="11">
        <f>COUNTIF(Leaks!B:B,Sites!A91)</f>
        <v>0</v>
      </c>
      <c r="F91" s="9">
        <f t="shared" si="1"/>
        <v>0</v>
      </c>
    </row>
    <row r="92" spans="1:6" x14ac:dyDescent="0.25">
      <c r="A92" s="5" t="s">
        <v>685</v>
      </c>
      <c r="B92" s="5">
        <v>1</v>
      </c>
      <c r="C92" s="7">
        <f>SUMIF(Leaks!$B$2:B$279,Sites!$A92,Leaks!$D$2:$D$279)</f>
        <v>0</v>
      </c>
      <c r="D92" s="7">
        <f ca="1">SUMIF(Leaks!$B$2:$B369,Sites!$A92,Leaks!$D$2:$D$279)/B92</f>
        <v>0</v>
      </c>
      <c r="E92" s="11">
        <f>COUNTIF(Leaks!B:B,Sites!A92)</f>
        <v>0</v>
      </c>
      <c r="F92" s="9">
        <f t="shared" si="1"/>
        <v>0</v>
      </c>
    </row>
    <row r="93" spans="1:6" x14ac:dyDescent="0.25">
      <c r="A93" s="5" t="s">
        <v>686</v>
      </c>
      <c r="B93" s="5">
        <v>1</v>
      </c>
      <c r="C93" s="7">
        <f>SUMIF(Leaks!$B$2:B$279,Sites!$A93,Leaks!$D$2:$D$279)</f>
        <v>0</v>
      </c>
      <c r="D93" s="7">
        <f ca="1">SUMIF(Leaks!$B$2:$B370,Sites!$A93,Leaks!$D$2:$D$279)/B93</f>
        <v>0</v>
      </c>
      <c r="E93" s="11">
        <f>COUNTIF(Leaks!B:B,Sites!A93)</f>
        <v>0</v>
      </c>
      <c r="F93" s="9">
        <f t="shared" si="1"/>
        <v>0</v>
      </c>
    </row>
    <row r="94" spans="1:6" x14ac:dyDescent="0.25">
      <c r="A94" s="5" t="s">
        <v>366</v>
      </c>
      <c r="B94" s="5">
        <v>1</v>
      </c>
      <c r="C94" s="7">
        <f>SUMIF(Leaks!$B$2:B$279,Sites!$A94,Leaks!$D$2:$D$279)</f>
        <v>0</v>
      </c>
      <c r="D94" s="7">
        <f ca="1">SUMIF(Leaks!$B$2:$B371,Sites!$A94,Leaks!$D$2:$D$279)/B94</f>
        <v>0</v>
      </c>
      <c r="E94" s="11">
        <f>COUNTIF(Leaks!B:B,Sites!A94)</f>
        <v>1</v>
      </c>
      <c r="F94" s="9">
        <f t="shared" si="1"/>
        <v>0</v>
      </c>
    </row>
    <row r="95" spans="1:6" x14ac:dyDescent="0.25">
      <c r="A95" s="5" t="s">
        <v>687</v>
      </c>
      <c r="B95" s="5">
        <v>1</v>
      </c>
      <c r="C95" s="7">
        <f>SUMIF(Leaks!$B$2:B$279,Sites!$A95,Leaks!$D$2:$D$279)</f>
        <v>0</v>
      </c>
      <c r="D95" s="7">
        <f ca="1">SUMIF(Leaks!$B$2:$B372,Sites!$A95,Leaks!$D$2:$D$279)/B95</f>
        <v>0</v>
      </c>
      <c r="E95" s="11">
        <f>COUNTIF(Leaks!B:B,Sites!A95)</f>
        <v>0</v>
      </c>
      <c r="F95" s="9">
        <f t="shared" si="1"/>
        <v>0</v>
      </c>
    </row>
    <row r="96" spans="1:6" x14ac:dyDescent="0.25">
      <c r="A96" s="5" t="s">
        <v>369</v>
      </c>
      <c r="B96" s="5">
        <v>1</v>
      </c>
      <c r="C96" s="7">
        <f>SUMIF(Leaks!$B$2:B$279,Sites!$A96,Leaks!$D$2:$D$279)</f>
        <v>0.29861714</v>
      </c>
      <c r="D96" s="7">
        <f ca="1">SUMIF(Leaks!$B$2:$B373,Sites!$A96,Leaks!$D$2:$D$279)/B96</f>
        <v>0.29861714</v>
      </c>
      <c r="E96" s="11">
        <f>COUNTIF(Leaks!B:B,Sites!A96)</f>
        <v>2</v>
      </c>
      <c r="F96" s="9">
        <f t="shared" si="1"/>
        <v>5.0259414705407998E-2</v>
      </c>
    </row>
    <row r="97" spans="1:6" x14ac:dyDescent="0.25">
      <c r="A97" s="5" t="s">
        <v>374</v>
      </c>
      <c r="B97" s="5">
        <v>1</v>
      </c>
      <c r="C97" s="7">
        <f>SUMIF(Leaks!$B$2:B$279,Sites!$A97,Leaks!$D$2:$D$279)</f>
        <v>0.71303848000000003</v>
      </c>
      <c r="D97" s="7">
        <f ca="1">SUMIF(Leaks!$B$2:$B374,Sites!$A97,Leaks!$D$2:$D$279)/B97</f>
        <v>0.71303848000000003</v>
      </c>
      <c r="E97" s="11">
        <f>COUNTIF(Leaks!B:B,Sites!A97)</f>
        <v>1</v>
      </c>
      <c r="F97" s="9">
        <f t="shared" si="1"/>
        <v>0.12000951006105601</v>
      </c>
    </row>
    <row r="98" spans="1:6" x14ac:dyDescent="0.25">
      <c r="A98" s="5" t="s">
        <v>377</v>
      </c>
      <c r="B98" s="5">
        <v>2</v>
      </c>
      <c r="C98" s="7">
        <f>SUMIF(Leaks!$B$2:B$279,Sites!$A98,Leaks!$D$2:$D$279)</f>
        <v>0.16974831000000001</v>
      </c>
      <c r="D98" s="7">
        <f ca="1">SUMIF(Leaks!$B$2:$B375,Sites!$A98,Leaks!$D$2:$D$279)/B98</f>
        <v>8.4874155000000007E-2</v>
      </c>
      <c r="E98" s="11">
        <f>COUNTIF(Leaks!B:B,Sites!A98)</f>
        <v>1</v>
      </c>
      <c r="F98" s="9">
        <f t="shared" si="1"/>
        <v>2.8569862760832003E-2</v>
      </c>
    </row>
    <row r="99" spans="1:6" x14ac:dyDescent="0.25">
      <c r="A99" s="5" t="s">
        <v>688</v>
      </c>
      <c r="B99" s="5">
        <v>1</v>
      </c>
      <c r="C99" s="7">
        <f>SUMIF(Leaks!$B$2:B$279,Sites!$A99,Leaks!$D$2:$D$279)</f>
        <v>0</v>
      </c>
      <c r="D99" s="7">
        <f ca="1">SUMIF(Leaks!$B$2:$B376,Sites!$A99,Leaks!$D$2:$D$279)/B99</f>
        <v>0</v>
      </c>
      <c r="E99" s="11">
        <f>COUNTIF(Leaks!B:B,Sites!A99)</f>
        <v>0</v>
      </c>
      <c r="F99" s="9">
        <f t="shared" si="1"/>
        <v>0</v>
      </c>
    </row>
    <row r="100" spans="1:6" x14ac:dyDescent="0.25">
      <c r="A100" s="5" t="s">
        <v>689</v>
      </c>
      <c r="B100" s="5">
        <v>3</v>
      </c>
      <c r="C100" s="7">
        <f>SUMIF(Leaks!$B$2:B$279,Sites!$A100,Leaks!$D$2:$D$279)</f>
        <v>0</v>
      </c>
      <c r="D100" s="7">
        <f ca="1">SUMIF(Leaks!$B$2:$B377,Sites!$A100,Leaks!$D$2:$D$279)/B100</f>
        <v>0</v>
      </c>
      <c r="E100" s="11">
        <f>COUNTIF(Leaks!B:B,Sites!A100)</f>
        <v>0</v>
      </c>
      <c r="F100" s="9">
        <f t="shared" si="1"/>
        <v>0</v>
      </c>
    </row>
    <row r="101" spans="1:6" x14ac:dyDescent="0.25">
      <c r="A101" s="5" t="s">
        <v>690</v>
      </c>
      <c r="B101" s="5">
        <v>1</v>
      </c>
      <c r="C101" s="7">
        <f>SUMIF(Leaks!$B$2:B$279,Sites!$A101,Leaks!$D$2:$D$279)</f>
        <v>0</v>
      </c>
      <c r="D101" s="7">
        <f ca="1">SUMIF(Leaks!$B$2:$B378,Sites!$A101,Leaks!$D$2:$D$279)/B101</f>
        <v>0</v>
      </c>
      <c r="E101" s="11">
        <f>COUNTIF(Leaks!B:B,Sites!A101)</f>
        <v>0</v>
      </c>
      <c r="F101" s="9">
        <f t="shared" si="1"/>
        <v>0</v>
      </c>
    </row>
    <row r="102" spans="1:6" x14ac:dyDescent="0.25">
      <c r="A102" s="5" t="s">
        <v>380</v>
      </c>
      <c r="B102" s="5">
        <v>0</v>
      </c>
      <c r="C102" s="7">
        <f>SUMIF(Leaks!$B$2:B$279,Sites!$A102,Leaks!$D$2:$D$279)</f>
        <v>3.6467199999999998E-2</v>
      </c>
      <c r="D102" s="7" t="e">
        <f ca="1">SUMIF(Leaks!$B$2:$B379,Sites!$A102,Leaks!$D$2:$D$279)/B102</f>
        <v>#DIV/0!</v>
      </c>
      <c r="E102" s="11">
        <f>COUNTIF(Leaks!B:B,Sites!A102)</f>
        <v>1</v>
      </c>
      <c r="F102" s="9">
        <f t="shared" si="1"/>
        <v>6.1376923238399992E-3</v>
      </c>
    </row>
    <row r="103" spans="1:6" x14ac:dyDescent="0.25">
      <c r="A103" s="5" t="s">
        <v>691</v>
      </c>
      <c r="B103" s="5">
        <v>6</v>
      </c>
      <c r="C103" s="7">
        <f>SUMIF(Leaks!$B$2:B$279,Sites!$A103,Leaks!$D$2:$D$279)</f>
        <v>0</v>
      </c>
      <c r="D103" s="7">
        <f ca="1">SUMIF(Leaks!$B$2:$B380,Sites!$A103,Leaks!$D$2:$D$279)/B103</f>
        <v>0</v>
      </c>
      <c r="E103" s="11">
        <f>COUNTIF(Leaks!B:B,Sites!A103)</f>
        <v>0</v>
      </c>
      <c r="F103" s="9">
        <f t="shared" si="1"/>
        <v>0</v>
      </c>
    </row>
    <row r="104" spans="1:6" x14ac:dyDescent="0.25">
      <c r="A104" s="5" t="s">
        <v>383</v>
      </c>
      <c r="B104" s="5">
        <v>1</v>
      </c>
      <c r="C104" s="7">
        <f>SUMIF(Leaks!$B$2:B$279,Sites!$A104,Leaks!$D$2:$D$279)</f>
        <v>4.6246560000000006E-2</v>
      </c>
      <c r="D104" s="7">
        <f ca="1">SUMIF(Leaks!$B$2:$B381,Sites!$A104,Leaks!$D$2:$D$279)/B104</f>
        <v>4.6246560000000006E-2</v>
      </c>
      <c r="E104" s="11">
        <f>COUNTIF(Leaks!B:B,Sites!A104)</f>
        <v>1</v>
      </c>
      <c r="F104" s="9">
        <f t="shared" si="1"/>
        <v>7.7836290232320016E-3</v>
      </c>
    </row>
    <row r="105" spans="1:6" x14ac:dyDescent="0.25">
      <c r="A105" s="5" t="s">
        <v>386</v>
      </c>
      <c r="B105" s="5">
        <v>5</v>
      </c>
      <c r="C105" s="7">
        <f>SUMIF(Leaks!$B$2:B$279,Sites!$A105,Leaks!$D$2:$D$279)</f>
        <v>0.30751000000000001</v>
      </c>
      <c r="D105" s="7">
        <f ca="1">SUMIF(Leaks!$B$2:$B382,Sites!$A105,Leaks!$D$2:$D$279)/B105</f>
        <v>6.1502000000000001E-2</v>
      </c>
      <c r="E105" s="11">
        <f>COUNTIF(Leaks!B:B,Sites!A105)</f>
        <v>3</v>
      </c>
      <c r="F105" s="9">
        <f t="shared" si="1"/>
        <v>5.1756147071999999E-2</v>
      </c>
    </row>
    <row r="106" spans="1:6" x14ac:dyDescent="0.25">
      <c r="A106" s="5" t="s">
        <v>393</v>
      </c>
      <c r="B106" s="5">
        <v>1</v>
      </c>
      <c r="C106" s="7">
        <f>SUMIF(Leaks!$B$2:B$279,Sites!$A106,Leaks!$D$2:$D$279)</f>
        <v>4.2868319999999994E-2</v>
      </c>
      <c r="D106" s="7">
        <f ca="1">SUMIF(Leaks!$B$2:$B383,Sites!$A106,Leaks!$D$2:$D$279)/B106</f>
        <v>4.2868319999999994E-2</v>
      </c>
      <c r="E106" s="11">
        <f>COUNTIF(Leaks!B:B,Sites!A106)</f>
        <v>1</v>
      </c>
      <c r="F106" s="9">
        <f t="shared" si="1"/>
        <v>7.2150469079039986E-3</v>
      </c>
    </row>
    <row r="107" spans="1:6" x14ac:dyDescent="0.25">
      <c r="A107" s="5" t="s">
        <v>396</v>
      </c>
      <c r="B107" s="5">
        <v>2</v>
      </c>
      <c r="C107" s="7">
        <f>SUMIF(Leaks!$B$2:B$279,Sites!$A107,Leaks!$D$2:$D$279)</f>
        <v>0.23110528</v>
      </c>
      <c r="D107" s="7">
        <f ca="1">SUMIF(Leaks!$B$2:$B384,Sites!$A107,Leaks!$D$2:$D$279)/B107</f>
        <v>0.11555264</v>
      </c>
      <c r="E107" s="11">
        <f>COUNTIF(Leaks!B:B,Sites!A107)</f>
        <v>3</v>
      </c>
      <c r="F107" s="9">
        <f t="shared" si="1"/>
        <v>3.8896682582016E-2</v>
      </c>
    </row>
    <row r="108" spans="1:6" x14ac:dyDescent="0.25">
      <c r="A108" s="5" t="s">
        <v>403</v>
      </c>
      <c r="B108" s="5">
        <v>3</v>
      </c>
      <c r="C108" s="7">
        <f>SUMIF(Leaks!$B$2:B$279,Sites!$A108,Leaks!$D$2:$D$279)</f>
        <v>1.5120160000000001E-2</v>
      </c>
      <c r="D108" s="7">
        <f ca="1">SUMIF(Leaks!$B$2:$B385,Sites!$A108,Leaks!$D$2:$D$279)/B108</f>
        <v>5.0400533333333332E-3</v>
      </c>
      <c r="E108" s="11">
        <f>COUNTIF(Leaks!B:B,Sites!A108)</f>
        <v>1</v>
      </c>
      <c r="F108" s="9">
        <f t="shared" si="1"/>
        <v>2.5448317931520002E-3</v>
      </c>
    </row>
    <row r="109" spans="1:6" x14ac:dyDescent="0.25">
      <c r="A109" s="5" t="s">
        <v>406</v>
      </c>
      <c r="B109" s="5">
        <v>4</v>
      </c>
      <c r="C109" s="7">
        <f>SUMIF(Leaks!$B$2:B$279,Sites!$A109,Leaks!$D$2:$D$279)</f>
        <v>0.18539248000000003</v>
      </c>
      <c r="D109" s="7">
        <f ca="1">SUMIF(Leaks!$B$2:$B386,Sites!$A109,Leaks!$D$2:$D$279)/B109</f>
        <v>4.6348120000000007E-2</v>
      </c>
      <c r="E109" s="11">
        <f>COUNTIF(Leaks!B:B,Sites!A109)</f>
        <v>2</v>
      </c>
      <c r="F109" s="9">
        <f t="shared" si="1"/>
        <v>3.1202889209856002E-2</v>
      </c>
    </row>
    <row r="110" spans="1:6" x14ac:dyDescent="0.25">
      <c r="A110" s="5" t="s">
        <v>411</v>
      </c>
      <c r="B110" s="5">
        <v>11</v>
      </c>
      <c r="C110" s="7">
        <f>SUMIF(Leaks!$B$2:B$279,Sites!$A110,Leaks!$D$2:$D$279)</f>
        <v>0.44413875000000003</v>
      </c>
      <c r="D110" s="7">
        <f ca="1">SUMIF(Leaks!$B$2:$B387,Sites!$A110,Leaks!$D$2:$D$279)/B110</f>
        <v>4.0376250000000002E-2</v>
      </c>
      <c r="E110" s="11">
        <f>COUNTIF(Leaks!B:B,Sites!A110)</f>
        <v>8</v>
      </c>
      <c r="F110" s="9">
        <f t="shared" si="1"/>
        <v>7.4751749423999994E-2</v>
      </c>
    </row>
    <row r="111" spans="1:6" x14ac:dyDescent="0.25">
      <c r="A111" s="5" t="s">
        <v>428</v>
      </c>
      <c r="B111" s="5">
        <v>2</v>
      </c>
      <c r="C111" s="7">
        <f>SUMIF(Leaks!$B$2:B$279,Sites!$A111,Leaks!$D$2:$D$279)</f>
        <v>0.32894739000000001</v>
      </c>
      <c r="D111" s="7">
        <f ca="1">SUMIF(Leaks!$B$2:$B388,Sites!$A111,Leaks!$D$2:$D$279)/B111</f>
        <v>0.164473695</v>
      </c>
      <c r="E111" s="11">
        <f>COUNTIF(Leaks!B:B,Sites!A111)</f>
        <v>3</v>
      </c>
      <c r="F111" s="9">
        <f t="shared" si="1"/>
        <v>5.5364214158207997E-2</v>
      </c>
    </row>
    <row r="112" spans="1:6" x14ac:dyDescent="0.25">
      <c r="A112" s="5" t="s">
        <v>435</v>
      </c>
      <c r="B112" s="5">
        <v>4</v>
      </c>
      <c r="C112" s="7">
        <f>SUMIF(Leaks!$B$2:B$279,Sites!$A112,Leaks!$D$2:$D$279)</f>
        <v>0</v>
      </c>
      <c r="D112" s="7">
        <f ca="1">SUMIF(Leaks!$B$2:$B389,Sites!$A112,Leaks!$D$2:$D$279)/B112</f>
        <v>0</v>
      </c>
      <c r="E112" s="11">
        <f>COUNTIF(Leaks!B:B,Sites!A112)</f>
        <v>1</v>
      </c>
      <c r="F112" s="9">
        <f t="shared" si="1"/>
        <v>0</v>
      </c>
    </row>
    <row r="113" spans="1:6" x14ac:dyDescent="0.25">
      <c r="A113" s="5" t="s">
        <v>692</v>
      </c>
      <c r="B113" s="5">
        <v>1</v>
      </c>
      <c r="C113" s="7">
        <f>SUMIF(Leaks!$B$2:B$279,Sites!$A113,Leaks!$D$2:$D$279)</f>
        <v>0</v>
      </c>
      <c r="D113" s="7">
        <f ca="1">SUMIF(Leaks!$B$2:$B390,Sites!$A113,Leaks!$D$2:$D$279)/B113</f>
        <v>0</v>
      </c>
      <c r="E113" s="11">
        <f>COUNTIF(Leaks!B:B,Sites!A113)</f>
        <v>0</v>
      </c>
      <c r="F113" s="9">
        <f t="shared" si="1"/>
        <v>0</v>
      </c>
    </row>
    <row r="114" spans="1:6" x14ac:dyDescent="0.25">
      <c r="A114" s="5" t="s">
        <v>438</v>
      </c>
      <c r="B114" s="5">
        <v>3</v>
      </c>
      <c r="C114" s="7">
        <f>SUMIF(Leaks!$B$2:B$279,Sites!$A114,Leaks!$D$2:$D$279)</f>
        <v>7.7090129999999993E-2</v>
      </c>
      <c r="D114" s="7">
        <f ca="1">SUMIF(Leaks!$B$2:$B391,Sites!$A114,Leaks!$D$2:$D$279)/B114</f>
        <v>2.5696709999999998E-2</v>
      </c>
      <c r="E114" s="11">
        <f>COUNTIF(Leaks!B:B,Sites!A114)</f>
        <v>2</v>
      </c>
      <c r="F114" s="9">
        <f t="shared" si="1"/>
        <v>1.2974823927935999E-2</v>
      </c>
    </row>
    <row r="115" spans="1:6" x14ac:dyDescent="0.25">
      <c r="A115" s="5" t="s">
        <v>443</v>
      </c>
      <c r="B115" s="5">
        <v>5</v>
      </c>
      <c r="C115" s="7">
        <f>SUMIF(Leaks!$B$2:B$279,Sites!$A115,Leaks!$D$2:$D$279)</f>
        <v>0.33522739999999995</v>
      </c>
      <c r="D115" s="7">
        <f ca="1">SUMIF(Leaks!$B$2:$B392,Sites!$A115,Leaks!$D$2:$D$279)/B115</f>
        <v>6.7045479999999991E-2</v>
      </c>
      <c r="E115" s="11">
        <f>COUNTIF(Leaks!B:B,Sites!A115)</f>
        <v>2</v>
      </c>
      <c r="F115" s="9">
        <f t="shared" si="1"/>
        <v>5.6421185057279992E-2</v>
      </c>
    </row>
    <row r="116" spans="1:6" x14ac:dyDescent="0.25">
      <c r="A116" s="5" t="s">
        <v>693</v>
      </c>
      <c r="B116" s="5">
        <v>3</v>
      </c>
      <c r="C116" s="7">
        <f>SUMIF(Leaks!$B$2:B$279,Sites!$A116,Leaks!$D$2:$D$279)</f>
        <v>0</v>
      </c>
      <c r="D116" s="7">
        <f ca="1">SUMIF(Leaks!$B$2:$B393,Sites!$A116,Leaks!$D$2:$D$279)/B116</f>
        <v>0</v>
      </c>
      <c r="E116" s="11">
        <f>COUNTIF(Leaks!B:B,Sites!A116)</f>
        <v>0</v>
      </c>
      <c r="F116" s="9">
        <f t="shared" si="1"/>
        <v>0</v>
      </c>
    </row>
    <row r="117" spans="1:6" x14ac:dyDescent="0.25">
      <c r="A117" s="5" t="s">
        <v>448</v>
      </c>
      <c r="B117" s="5">
        <v>5</v>
      </c>
      <c r="C117" s="7">
        <f>SUMIF(Leaks!$B$2:B$279,Sites!$A117,Leaks!$D$2:$D$279)</f>
        <v>0.97182029999999986</v>
      </c>
      <c r="D117" s="7">
        <f ca="1">SUMIF(Leaks!$B$2:$B394,Sites!$A117,Leaks!$D$2:$D$279)/B117</f>
        <v>0.19436405999999998</v>
      </c>
      <c r="E117" s="11">
        <f>COUNTIF(Leaks!B:B,Sites!A117)</f>
        <v>1</v>
      </c>
      <c r="F117" s="9">
        <f t="shared" si="1"/>
        <v>0.16356435359615995</v>
      </c>
    </row>
    <row r="118" spans="1:6" x14ac:dyDescent="0.25">
      <c r="A118" s="5" t="s">
        <v>451</v>
      </c>
      <c r="B118" s="5">
        <v>1</v>
      </c>
      <c r="C118" s="7">
        <f>SUMIF(Leaks!$B$2:B$279,Sites!$A118,Leaks!$D$2:$D$279)</f>
        <v>6.8061499999999995E-3</v>
      </c>
      <c r="D118" s="7">
        <f ca="1">SUMIF(Leaks!$B$2:$B395,Sites!$A118,Leaks!$D$2:$D$279)/B118</f>
        <v>6.8061499999999995E-3</v>
      </c>
      <c r="E118" s="11">
        <f>COUNTIF(Leaks!B:B,Sites!A118)</f>
        <v>1</v>
      </c>
      <c r="F118" s="9">
        <f t="shared" si="1"/>
        <v>1.1455240492799998E-3</v>
      </c>
    </row>
    <row r="119" spans="1:6" x14ac:dyDescent="0.25">
      <c r="A119" s="5" t="s">
        <v>694</v>
      </c>
      <c r="B119" s="5">
        <v>4</v>
      </c>
      <c r="C119" s="7">
        <f>SUMIF(Leaks!$B$2:B$279,Sites!$A119,Leaks!$D$2:$D$279)</f>
        <v>0</v>
      </c>
      <c r="D119" s="7">
        <f ca="1">SUMIF(Leaks!$B$2:$B396,Sites!$A119,Leaks!$D$2:$D$279)/B119</f>
        <v>0</v>
      </c>
      <c r="E119" s="11">
        <f>COUNTIF(Leaks!B:B,Sites!A119)</f>
        <v>0</v>
      </c>
      <c r="F119" s="9">
        <f t="shared" si="1"/>
        <v>0</v>
      </c>
    </row>
    <row r="120" spans="1:6" x14ac:dyDescent="0.25">
      <c r="A120" s="5" t="s">
        <v>454</v>
      </c>
      <c r="B120" s="5">
        <v>1</v>
      </c>
      <c r="C120" s="7">
        <f>SUMIF(Leaks!$B$2:B$279,Sites!$A120,Leaks!$D$2:$D$279)</f>
        <v>1.24546E-2</v>
      </c>
      <c r="D120" s="7">
        <f ca="1">SUMIF(Leaks!$B$2:$B397,Sites!$A120,Leaks!$D$2:$D$279)/B120</f>
        <v>1.24546E-2</v>
      </c>
      <c r="E120" s="11">
        <f>COUNTIF(Leaks!B:B,Sites!A120)</f>
        <v>3</v>
      </c>
      <c r="F120" s="9">
        <f t="shared" si="1"/>
        <v>2.0961988531200001E-3</v>
      </c>
    </row>
    <row r="121" spans="1:6" x14ac:dyDescent="0.25">
      <c r="A121" s="5" t="s">
        <v>461</v>
      </c>
      <c r="B121" s="5">
        <v>2</v>
      </c>
      <c r="C121" s="7">
        <f>SUMIF(Leaks!$B$2:B$279,Sites!$A121,Leaks!$D$2:$D$279)</f>
        <v>4.9141800000000006E-3</v>
      </c>
      <c r="D121" s="7">
        <f ca="1">SUMIF(Leaks!$B$2:$B398,Sites!$A121,Leaks!$D$2:$D$279)/B121</f>
        <v>2.4570900000000003E-3</v>
      </c>
      <c r="E121" s="11">
        <f>COUNTIF(Leaks!B:B,Sites!A121)</f>
        <v>1</v>
      </c>
      <c r="F121" s="9">
        <f t="shared" si="1"/>
        <v>8.2709187609600007E-4</v>
      </c>
    </row>
    <row r="122" spans="1:6" x14ac:dyDescent="0.25">
      <c r="A122" s="5" t="s">
        <v>464</v>
      </c>
      <c r="B122" s="5">
        <v>2</v>
      </c>
      <c r="C122" s="7">
        <f>SUMIF(Leaks!$B$2:B$279,Sites!$A122,Leaks!$D$2:$D$279)</f>
        <v>0.33681958999999995</v>
      </c>
      <c r="D122" s="7">
        <f ca="1">SUMIF(Leaks!$B$2:$B399,Sites!$A122,Leaks!$D$2:$D$279)/B122</f>
        <v>0.16840979499999997</v>
      </c>
      <c r="E122" s="11">
        <f>COUNTIF(Leaks!B:B,Sites!A122)</f>
        <v>6</v>
      </c>
      <c r="F122" s="9">
        <f t="shared" si="1"/>
        <v>5.6689162098047988E-2</v>
      </c>
    </row>
    <row r="123" spans="1:6" x14ac:dyDescent="0.25">
      <c r="A123" s="5" t="s">
        <v>477</v>
      </c>
      <c r="B123" s="5">
        <v>5</v>
      </c>
      <c r="C123" s="7">
        <f>SUMIF(Leaks!$B$2:B$279,Sites!$A123,Leaks!$D$2:$D$279)</f>
        <v>0.13133873999999998</v>
      </c>
      <c r="D123" s="7">
        <f ca="1">SUMIF(Leaks!$B$2:$B400,Sites!$A123,Leaks!$D$2:$D$279)/B123</f>
        <v>2.6267747999999997E-2</v>
      </c>
      <c r="E123" s="11">
        <f>COUNTIF(Leaks!B:B,Sites!A123)</f>
        <v>3</v>
      </c>
      <c r="F123" s="9">
        <f t="shared" si="1"/>
        <v>2.2105255580927994E-2</v>
      </c>
    </row>
    <row r="124" spans="1:6" x14ac:dyDescent="0.25">
      <c r="A124" s="5" t="s">
        <v>695</v>
      </c>
      <c r="B124" s="5">
        <v>1</v>
      </c>
      <c r="C124" s="7">
        <f>SUMIF(Leaks!$B$2:B$279,Sites!$A124,Leaks!$D$2:$D$279)</f>
        <v>0</v>
      </c>
      <c r="D124" s="7">
        <f ca="1">SUMIF(Leaks!$B$2:$B401,Sites!$A124,Leaks!$D$2:$D$279)/B124</f>
        <v>0</v>
      </c>
      <c r="E124" s="11">
        <f>COUNTIF(Leaks!B:B,Sites!A124)</f>
        <v>0</v>
      </c>
      <c r="F124" s="9">
        <f t="shared" si="1"/>
        <v>0</v>
      </c>
    </row>
    <row r="125" spans="1:6" x14ac:dyDescent="0.25">
      <c r="A125" s="5" t="s">
        <v>484</v>
      </c>
      <c r="B125" s="5">
        <v>5</v>
      </c>
      <c r="C125" s="7">
        <f>SUMIF(Leaks!$B$2:B$279,Sites!$A125,Leaks!$D$2:$D$279)</f>
        <v>0</v>
      </c>
      <c r="D125" s="7">
        <f ca="1">SUMIF(Leaks!$B$2:$B402,Sites!$A125,Leaks!$D$2:$D$279)/B125</f>
        <v>0</v>
      </c>
      <c r="E125" s="11">
        <f>COUNTIF(Leaks!B:B,Sites!A125)</f>
        <v>1</v>
      </c>
      <c r="F125" s="9">
        <f t="shared" si="1"/>
        <v>0</v>
      </c>
    </row>
    <row r="126" spans="1:6" x14ac:dyDescent="0.25">
      <c r="A126" s="5" t="s">
        <v>487</v>
      </c>
      <c r="B126" s="5">
        <v>3</v>
      </c>
      <c r="C126" s="7">
        <f>SUMIF(Leaks!$B$2:B$279,Sites!$A126,Leaks!$D$2:$D$279)</f>
        <v>0.29172600000000004</v>
      </c>
      <c r="D126" s="7">
        <f ca="1">SUMIF(Leaks!$B$2:$B403,Sites!$A126,Leaks!$D$2:$D$279)/B126</f>
        <v>9.7242000000000009E-2</v>
      </c>
      <c r="E126" s="11">
        <f>COUNTIF(Leaks!B:B,Sites!A126)</f>
        <v>4</v>
      </c>
      <c r="F126" s="9">
        <f t="shared" si="1"/>
        <v>4.9099586227200002E-2</v>
      </c>
    </row>
    <row r="127" spans="1:6" x14ac:dyDescent="0.25">
      <c r="A127" s="5" t="s">
        <v>496</v>
      </c>
      <c r="B127" s="5">
        <v>3</v>
      </c>
      <c r="C127" s="7">
        <f>SUMIF(Leaks!$B$2:B$279,Sites!$A127,Leaks!$D$2:$D$279)</f>
        <v>0.41515210000000002</v>
      </c>
      <c r="D127" s="7">
        <f ca="1">SUMIF(Leaks!$B$2:$B404,Sites!$A127,Leaks!$D$2:$D$279)/B127</f>
        <v>0.13838403333333335</v>
      </c>
      <c r="E127" s="11">
        <f>COUNTIF(Leaks!B:B,Sites!A127)</f>
        <v>5</v>
      </c>
      <c r="F127" s="9">
        <f t="shared" si="1"/>
        <v>6.9873087525120003E-2</v>
      </c>
    </row>
    <row r="128" spans="1:6" x14ac:dyDescent="0.25">
      <c r="A128" s="5" t="s">
        <v>507</v>
      </c>
      <c r="B128" s="5">
        <v>5</v>
      </c>
      <c r="C128" s="7">
        <f>SUMIF(Leaks!$B$2:B$279,Sites!$A128,Leaks!$D$2:$D$279)</f>
        <v>0.18808614000000001</v>
      </c>
      <c r="D128" s="7">
        <f ca="1">SUMIF(Leaks!$B$2:$B405,Sites!$A128,Leaks!$D$2:$D$279)/B128</f>
        <v>3.7617228000000003E-2</v>
      </c>
      <c r="E128" s="11">
        <f>COUNTIF(Leaks!B:B,Sites!A128)</f>
        <v>2</v>
      </c>
      <c r="F128" s="9">
        <f t="shared" si="1"/>
        <v>3.1656251582208E-2</v>
      </c>
    </row>
    <row r="129" spans="1:6" x14ac:dyDescent="0.25">
      <c r="A129" s="5" t="s">
        <v>696</v>
      </c>
      <c r="B129" s="5">
        <v>5</v>
      </c>
      <c r="C129" s="7">
        <f>SUMIF(Leaks!$B$2:B$279,Sites!$A129,Leaks!$D$2:$D$279)</f>
        <v>0</v>
      </c>
      <c r="D129" s="7">
        <f ca="1">SUMIF(Leaks!$B$2:$B406,Sites!$A129,Leaks!$D$2:$D$279)/B129</f>
        <v>0</v>
      </c>
      <c r="E129" s="11">
        <f>COUNTIF(Leaks!B:B,Sites!A129)</f>
        <v>0</v>
      </c>
      <c r="F129" s="9">
        <f t="shared" si="1"/>
        <v>0</v>
      </c>
    </row>
    <row r="130" spans="1:6" x14ac:dyDescent="0.25">
      <c r="A130" s="5" t="s">
        <v>697</v>
      </c>
      <c r="B130" s="5">
        <v>1</v>
      </c>
      <c r="C130" s="7">
        <f>SUMIF(Leaks!$B$2:B$279,Sites!$A130,Leaks!$D$2:$D$279)</f>
        <v>0</v>
      </c>
      <c r="D130" s="7">
        <f ca="1">SUMIF(Leaks!$B$2:$B407,Sites!$A130,Leaks!$D$2:$D$279)/B130</f>
        <v>0</v>
      </c>
      <c r="E130" s="11">
        <f>COUNTIF(Leaks!B:B,Sites!A130)</f>
        <v>0</v>
      </c>
      <c r="F130" s="9">
        <f t="shared" si="1"/>
        <v>0</v>
      </c>
    </row>
    <row r="131" spans="1:6" x14ac:dyDescent="0.25">
      <c r="A131" s="5" t="s">
        <v>512</v>
      </c>
      <c r="B131" s="5">
        <v>3</v>
      </c>
      <c r="C131" s="7">
        <f>SUMIF(Leaks!$B$2:B$279,Sites!$A131,Leaks!$D$2:$D$279)</f>
        <v>0.1053085</v>
      </c>
      <c r="D131" s="7">
        <f ca="1">SUMIF(Leaks!$B$2:$B408,Sites!$A131,Leaks!$D$2:$D$279)/B131</f>
        <v>3.5102833333333333E-2</v>
      </c>
      <c r="E131" s="11">
        <f>COUNTIF(Leaks!B:B,Sites!A131)</f>
        <v>1</v>
      </c>
      <c r="F131" s="9">
        <f t="shared" ref="F131:F151" si="2">C131*19.2*8766/1000000</f>
        <v>1.7724178771199996E-2</v>
      </c>
    </row>
    <row r="132" spans="1:6" x14ac:dyDescent="0.25">
      <c r="A132" s="5" t="s">
        <v>698</v>
      </c>
      <c r="B132" s="5">
        <v>1</v>
      </c>
      <c r="C132" s="7">
        <f>SUMIF(Leaks!$B$2:B$279,Sites!$A132,Leaks!$D$2:$D$279)</f>
        <v>0</v>
      </c>
      <c r="D132" s="7">
        <f ca="1">SUMIF(Leaks!$B$2:$B409,Sites!$A132,Leaks!$D$2:$D$279)/B132</f>
        <v>0</v>
      </c>
      <c r="E132" s="11">
        <f>COUNTIF(Leaks!B:B,Sites!A132)</f>
        <v>0</v>
      </c>
      <c r="F132" s="9">
        <f t="shared" si="2"/>
        <v>0</v>
      </c>
    </row>
    <row r="133" spans="1:6" x14ac:dyDescent="0.25">
      <c r="A133" s="5" t="s">
        <v>515</v>
      </c>
      <c r="B133" s="5">
        <v>1</v>
      </c>
      <c r="C133" s="7">
        <f>SUMIF(Leaks!$B$2:B$279,Sites!$A133,Leaks!$D$2:$D$279)</f>
        <v>8.7477350000000023E-2</v>
      </c>
      <c r="D133" s="7">
        <f ca="1">SUMIF(Leaks!$B$2:$B410,Sites!$A133,Leaks!$D$2:$D$279)/B133</f>
        <v>8.7477350000000023E-2</v>
      </c>
      <c r="E133" s="11">
        <f>COUNTIF(Leaks!B:B,Sites!A133)</f>
        <v>3</v>
      </c>
      <c r="F133" s="9">
        <f t="shared" si="2"/>
        <v>1.4723067841920004E-2</v>
      </c>
    </row>
    <row r="134" spans="1:6" x14ac:dyDescent="0.25">
      <c r="A134" s="5" t="s">
        <v>521</v>
      </c>
      <c r="B134" s="5">
        <v>2</v>
      </c>
      <c r="C134" s="7">
        <f>SUMIF(Leaks!$B$2:B$279,Sites!$A134,Leaks!$D$2:$D$279)</f>
        <v>2.9011950000000002E-2</v>
      </c>
      <c r="D134" s="7">
        <f ca="1">SUMIF(Leaks!$B$2:$B411,Sites!$A134,Leaks!$D$2:$D$279)/B134</f>
        <v>1.4505975000000001E-2</v>
      </c>
      <c r="E134" s="11">
        <f>COUNTIF(Leaks!B:B,Sites!A134)</f>
        <v>4</v>
      </c>
      <c r="F134" s="9">
        <f t="shared" si="2"/>
        <v>4.8829200710400001E-3</v>
      </c>
    </row>
    <row r="135" spans="1:6" x14ac:dyDescent="0.25">
      <c r="A135" s="5" t="s">
        <v>530</v>
      </c>
      <c r="B135" s="5">
        <v>7</v>
      </c>
      <c r="C135" s="7">
        <f>SUMIF(Leaks!$B$2:B$279,Sites!$A135,Leaks!$D$2:$D$279)</f>
        <v>4.83732E-3</v>
      </c>
      <c r="D135" s="7">
        <f ca="1">SUMIF(Leaks!$B$2:$B412,Sites!$A135,Leaks!$D$2:$D$279)/B135</f>
        <v>6.9104571428571428E-4</v>
      </c>
      <c r="E135" s="11">
        <f>COUNTIF(Leaks!B:B,Sites!A135)</f>
        <v>3</v>
      </c>
      <c r="F135" s="9">
        <f t="shared" si="2"/>
        <v>8.1415578470399991E-4</v>
      </c>
    </row>
    <row r="136" spans="1:6" x14ac:dyDescent="0.25">
      <c r="A136" s="5" t="s">
        <v>537</v>
      </c>
      <c r="B136" s="5">
        <v>6</v>
      </c>
      <c r="C136" s="7">
        <f>SUMIF(Leaks!$B$2:B$279,Sites!$A136,Leaks!$D$2:$D$279)</f>
        <v>9.9678599999999985E-3</v>
      </c>
      <c r="D136" s="7">
        <f ca="1">SUMIF(Leaks!$B$2:$B413,Sites!$A136,Leaks!$D$2:$D$279)/B136</f>
        <v>1.6613099999999998E-3</v>
      </c>
      <c r="E136" s="11">
        <f>COUNTIF(Leaks!B:B,Sites!A136)</f>
        <v>3</v>
      </c>
      <c r="F136" s="9">
        <f t="shared" si="2"/>
        <v>1.6776626065919998E-3</v>
      </c>
    </row>
    <row r="137" spans="1:6" x14ac:dyDescent="0.25">
      <c r="A137" s="5" t="s">
        <v>544</v>
      </c>
      <c r="B137" s="5">
        <v>8</v>
      </c>
      <c r="C137" s="7">
        <f>SUMIF(Leaks!$B$2:B$279,Sites!$A137,Leaks!$D$2:$D$279)</f>
        <v>0.3059442</v>
      </c>
      <c r="D137" s="7">
        <f ca="1">SUMIF(Leaks!$B$2:$B414,Sites!$A137,Leaks!$D$2:$D$279)/B137</f>
        <v>3.8243025E-2</v>
      </c>
      <c r="E137" s="11">
        <f>COUNTIF(Leaks!B:B,Sites!A137)</f>
        <v>6</v>
      </c>
      <c r="F137" s="9">
        <f t="shared" si="2"/>
        <v>5.1492611658239991E-2</v>
      </c>
    </row>
    <row r="138" spans="1:6" x14ac:dyDescent="0.25">
      <c r="A138" s="5" t="s">
        <v>557</v>
      </c>
      <c r="B138" s="5">
        <v>2</v>
      </c>
      <c r="C138" s="7">
        <f>SUMIF(Leaks!$B$2:B$279,Sites!$A138,Leaks!$D$2:$D$279)</f>
        <v>0.24264539999999998</v>
      </c>
      <c r="D138" s="7">
        <f ca="1">SUMIF(Leaks!$B$2:$B415,Sites!$A138,Leaks!$D$2:$D$279)/B138</f>
        <v>0.12132269999999999</v>
      </c>
      <c r="E138" s="11">
        <f>COUNTIF(Leaks!B:B,Sites!A138)</f>
        <v>9</v>
      </c>
      <c r="F138" s="9">
        <f t="shared" si="2"/>
        <v>4.0838967866879995E-2</v>
      </c>
    </row>
    <row r="139" spans="1:6" x14ac:dyDescent="0.25">
      <c r="A139" s="5" t="s">
        <v>576</v>
      </c>
      <c r="B139" s="5">
        <v>8</v>
      </c>
      <c r="C139" s="7">
        <f>SUMIF(Leaks!$B$2:B$279,Sites!$A139,Leaks!$D$2:$D$279)</f>
        <v>2.3547599999999998E-2</v>
      </c>
      <c r="D139" s="7">
        <f ca="1">SUMIF(Leaks!$B$2:$B416,Sites!$A139,Leaks!$D$2:$D$279)/B139</f>
        <v>2.9434499999999998E-3</v>
      </c>
      <c r="E139" s="11">
        <f>COUNTIF(Leaks!B:B,Sites!A139)</f>
        <v>1</v>
      </c>
      <c r="F139" s="9">
        <f t="shared" si="2"/>
        <v>3.9632306227199996E-3</v>
      </c>
    </row>
    <row r="140" spans="1:6" x14ac:dyDescent="0.25">
      <c r="A140" s="5" t="s">
        <v>579</v>
      </c>
      <c r="B140" s="5">
        <v>8</v>
      </c>
      <c r="C140" s="7">
        <f>SUMIF(Leaks!$B$2:B$279,Sites!$A140,Leaks!$D$2:$D$279)</f>
        <v>0.10286055000000001</v>
      </c>
      <c r="D140" s="7">
        <f ca="1">SUMIF(Leaks!$B$2:$B417,Sites!$A140,Leaks!$D$2:$D$279)/B140</f>
        <v>1.2857568750000001E-2</v>
      </c>
      <c r="E140" s="11">
        <f>COUNTIF(Leaks!B:B,Sites!A140)</f>
        <v>4</v>
      </c>
      <c r="F140" s="9">
        <f t="shared" si="2"/>
        <v>1.731217116096E-2</v>
      </c>
    </row>
    <row r="141" spans="1:6" x14ac:dyDescent="0.25">
      <c r="A141" s="5" t="s">
        <v>588</v>
      </c>
      <c r="B141" s="5">
        <v>1</v>
      </c>
      <c r="C141" s="7">
        <f>SUMIF(Leaks!$B$2:B$279,Sites!$A141,Leaks!$D$2:$D$279)</f>
        <v>1.5824700000000001E-2</v>
      </c>
      <c r="D141" s="7">
        <f ca="1">SUMIF(Leaks!$B$2:$B418,Sites!$A141,Leaks!$D$2:$D$279)/B141</f>
        <v>1.5824700000000001E-2</v>
      </c>
      <c r="E141" s="11">
        <f>COUNTIF(Leaks!B:B,Sites!A141)</f>
        <v>2</v>
      </c>
      <c r="F141" s="9">
        <f t="shared" si="2"/>
        <v>2.6634109478399998E-3</v>
      </c>
    </row>
    <row r="142" spans="1:6" x14ac:dyDescent="0.25">
      <c r="A142" s="5" t="s">
        <v>593</v>
      </c>
      <c r="B142" s="5">
        <v>1</v>
      </c>
      <c r="C142" s="7">
        <f>SUMIF(Leaks!$B$2:B$279,Sites!$A142,Leaks!$D$2:$D$279)</f>
        <v>3.1649400000000002E-3</v>
      </c>
      <c r="D142" s="7">
        <f ca="1">SUMIF(Leaks!$B$2:$B419,Sites!$A142,Leaks!$D$2:$D$279)/B142</f>
        <v>3.1649400000000002E-3</v>
      </c>
      <c r="E142" s="11">
        <f>COUNTIF(Leaks!B:B,Sites!A142)</f>
        <v>1</v>
      </c>
      <c r="F142" s="9">
        <f t="shared" si="2"/>
        <v>5.32682189568E-4</v>
      </c>
    </row>
    <row r="143" spans="1:6" x14ac:dyDescent="0.25">
      <c r="A143" s="5" t="s">
        <v>596</v>
      </c>
      <c r="B143" s="5">
        <v>5</v>
      </c>
      <c r="C143" s="7">
        <f>SUMIF(Leaks!$B$2:B$279,Sites!$A143,Leaks!$D$2:$D$279)</f>
        <v>4.9218299999999994E-3</v>
      </c>
      <c r="D143" s="7">
        <f ca="1">SUMIF(Leaks!$B$2:$B420,Sites!$A143,Leaks!$D$2:$D$279)/B143</f>
        <v>9.8436599999999997E-4</v>
      </c>
      <c r="E143" s="11">
        <f>COUNTIF(Leaks!B:B,Sites!A143)</f>
        <v>4</v>
      </c>
      <c r="F143" s="9">
        <f t="shared" si="2"/>
        <v>8.2837942617599984E-4</v>
      </c>
    </row>
    <row r="144" spans="1:6" x14ac:dyDescent="0.25">
      <c r="A144" s="5" t="s">
        <v>604</v>
      </c>
      <c r="B144" s="5">
        <v>4</v>
      </c>
      <c r="C144" s="7">
        <f>SUMIF(Leaks!$B$2:B$279,Sites!$A144,Leaks!$D$2:$D$279)</f>
        <v>1.8989639999999999E-2</v>
      </c>
      <c r="D144" s="7">
        <f ca="1">SUMIF(Leaks!$B$2:$B421,Sites!$A144,Leaks!$D$2:$D$279)/B144</f>
        <v>4.7474099999999997E-3</v>
      </c>
      <c r="E144" s="11">
        <f>COUNTIF(Leaks!B:B,Sites!A144)</f>
        <v>3</v>
      </c>
      <c r="F144" s="9">
        <f t="shared" si="2"/>
        <v>3.1960931374079996E-3</v>
      </c>
    </row>
    <row r="145" spans="1:6" x14ac:dyDescent="0.25">
      <c r="A145" s="5" t="s">
        <v>611</v>
      </c>
      <c r="B145" s="5">
        <v>7</v>
      </c>
      <c r="C145" s="7">
        <f>SUMIF(Leaks!$B$2:B$279,Sites!$A145,Leaks!$D$2:$D$279)</f>
        <v>1.67859E-3</v>
      </c>
      <c r="D145" s="7">
        <f ca="1">SUMIF(Leaks!$B$2:$B422,Sites!$A145,Leaks!$D$2:$D$279)/B145</f>
        <v>2.3979857142857142E-4</v>
      </c>
      <c r="E145" s="11">
        <f>COUNTIF(Leaks!B:B,Sites!A145)</f>
        <v>1</v>
      </c>
      <c r="F145" s="9">
        <f t="shared" si="2"/>
        <v>2.8251878284800002E-4</v>
      </c>
    </row>
    <row r="146" spans="1:6" x14ac:dyDescent="0.25">
      <c r="A146" s="5" t="s">
        <v>614</v>
      </c>
      <c r="B146" s="5">
        <v>1</v>
      </c>
      <c r="C146" s="7">
        <f>SUMIF(Leaks!$B$2:B$279,Sites!$A146,Leaks!$D$2:$D$279)</f>
        <v>6.9628679999999998E-2</v>
      </c>
      <c r="D146" s="7">
        <f ca="1">SUMIF(Leaks!$B$2:$B423,Sites!$A146,Leaks!$D$2:$D$279)/B146</f>
        <v>6.9628679999999998E-2</v>
      </c>
      <c r="E146" s="11">
        <f>COUNTIF(Leaks!B:B,Sites!A146)</f>
        <v>5</v>
      </c>
      <c r="F146" s="9">
        <f t="shared" si="2"/>
        <v>1.1719008170495999E-2</v>
      </c>
    </row>
    <row r="147" spans="1:6" x14ac:dyDescent="0.25">
      <c r="A147" s="5" t="s">
        <v>699</v>
      </c>
      <c r="B147" s="5">
        <v>9</v>
      </c>
      <c r="C147" s="7">
        <f>SUMIF(Leaks!$B$2:B$279,Sites!$A147,Leaks!$D$2:$D$279)</f>
        <v>0</v>
      </c>
      <c r="D147" s="7">
        <f ca="1">SUMIF(Leaks!$B$2:$B424,Sites!$A147,Leaks!$D$2:$D$279)/B147</f>
        <v>0</v>
      </c>
      <c r="E147" s="11">
        <f>COUNTIF(Leaks!B:B,Sites!A147)</f>
        <v>0</v>
      </c>
      <c r="F147" s="9">
        <f t="shared" si="2"/>
        <v>0</v>
      </c>
    </row>
    <row r="148" spans="1:6" x14ac:dyDescent="0.25">
      <c r="A148" s="5" t="s">
        <v>625</v>
      </c>
      <c r="B148" s="5">
        <v>2</v>
      </c>
      <c r="C148" s="7">
        <f>SUMIF(Leaks!$B$2:B$279,Sites!$A148,Leaks!$D$2:$D$279)</f>
        <v>1.5824700000000001E-2</v>
      </c>
      <c r="D148" s="7">
        <f ca="1">SUMIF(Leaks!$B$2:$B425,Sites!$A148,Leaks!$D$2:$D$279)/B148</f>
        <v>7.9123500000000003E-3</v>
      </c>
      <c r="E148" s="11">
        <f>COUNTIF(Leaks!B:B,Sites!A148)</f>
        <v>1</v>
      </c>
      <c r="F148" s="9">
        <f t="shared" si="2"/>
        <v>2.6634109478399998E-3</v>
      </c>
    </row>
    <row r="149" spans="1:6" x14ac:dyDescent="0.25">
      <c r="A149" s="5" t="s">
        <v>628</v>
      </c>
      <c r="B149" s="5">
        <v>4</v>
      </c>
      <c r="C149" s="7">
        <f>SUMIF(Leaks!$B$2:B$279,Sites!$A149,Leaks!$D$2:$D$279)</f>
        <v>0.22760154000000002</v>
      </c>
      <c r="D149" s="7">
        <f ca="1">SUMIF(Leaks!$B$2:$B426,Sites!$A149,Leaks!$D$2:$D$279)/B149</f>
        <v>5.6900385000000005E-2</v>
      </c>
      <c r="E149" s="11">
        <f>COUNTIF(Leaks!B:B,Sites!A149)</f>
        <v>5</v>
      </c>
      <c r="F149" s="9">
        <f t="shared" si="2"/>
        <v>3.8306977913088E-2</v>
      </c>
    </row>
    <row r="150" spans="1:6" x14ac:dyDescent="0.25">
      <c r="A150" s="5" t="s">
        <v>700</v>
      </c>
      <c r="B150" s="5">
        <v>2</v>
      </c>
      <c r="C150" s="7">
        <f>SUMIF(Leaks!$B$2:B$279,Sites!$A150,Leaks!$D$2:$D$279)</f>
        <v>0</v>
      </c>
      <c r="D150" s="7">
        <f ca="1">SUMIF(Leaks!$B$2:$B427,Sites!$A150,Leaks!$D$2:$D$279)/B150</f>
        <v>0</v>
      </c>
      <c r="E150" s="11">
        <f>COUNTIF(Leaks!B:B,Sites!A150)</f>
        <v>0</v>
      </c>
      <c r="F150" s="9">
        <f t="shared" si="2"/>
        <v>0</v>
      </c>
    </row>
    <row r="151" spans="1:6" x14ac:dyDescent="0.25">
      <c r="A151" s="5" t="s">
        <v>639</v>
      </c>
      <c r="B151" s="5">
        <v>1</v>
      </c>
      <c r="C151" s="7">
        <f>SUMIF(Leaks!$B$2:B$279,Sites!$A151,Leaks!$D$2:$D$279)</f>
        <v>0.23202962999999999</v>
      </c>
      <c r="D151" s="7">
        <f ca="1">SUMIF(Leaks!$B$2:$B428,Sites!$A151,Leaks!$D$2:$D$279)/B151</f>
        <v>0.23202962999999999</v>
      </c>
      <c r="E151" s="11">
        <f>COUNTIF(Leaks!B:B,Sites!A151)</f>
        <v>4</v>
      </c>
      <c r="F151" s="9">
        <f t="shared" si="2"/>
        <v>3.9052257342335993E-2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9"/>
  <sheetViews>
    <sheetView workbookViewId="0">
      <selection activeCell="C30" sqref="C30"/>
    </sheetView>
  </sheetViews>
  <sheetFormatPr defaultRowHeight="15" x14ac:dyDescent="0.25"/>
  <cols>
    <col min="1" max="2" width="7.140625" bestFit="1" customWidth="1"/>
    <col min="3" max="3" width="75" bestFit="1" customWidth="1"/>
    <col min="5" max="5" width="7" bestFit="1" customWidth="1"/>
  </cols>
  <sheetData>
    <row r="1" spans="1:5" ht="47.25" x14ac:dyDescent="0.25">
      <c r="A1" s="3" t="s">
        <v>0</v>
      </c>
      <c r="B1" s="3" t="s">
        <v>1</v>
      </c>
      <c r="C1" s="3" t="s">
        <v>647</v>
      </c>
      <c r="D1" s="3" t="s">
        <v>2</v>
      </c>
      <c r="E1" s="3" t="s">
        <v>3</v>
      </c>
    </row>
    <row r="2" spans="1:5" ht="15.75" x14ac:dyDescent="0.25">
      <c r="A2" s="1" t="s">
        <v>4</v>
      </c>
      <c r="B2" s="1" t="s">
        <v>5</v>
      </c>
      <c r="C2" s="1" t="s">
        <v>6</v>
      </c>
      <c r="D2" s="2">
        <v>9.5704999999999991E-3</v>
      </c>
      <c r="E2" s="2">
        <v>9.8098002677310305E-3</v>
      </c>
    </row>
    <row r="3" spans="1:5" ht="15.75" x14ac:dyDescent="0.25">
      <c r="A3" s="1" t="s">
        <v>7</v>
      </c>
      <c r="B3" s="1" t="s">
        <v>8</v>
      </c>
      <c r="C3" s="1" t="s">
        <v>9</v>
      </c>
      <c r="D3" s="2">
        <v>3.7799579999999999E-2</v>
      </c>
      <c r="E3" s="2">
        <v>3.8500089121566911E-2</v>
      </c>
    </row>
    <row r="4" spans="1:5" ht="15.75" x14ac:dyDescent="0.25">
      <c r="A4" s="1" t="s">
        <v>10</v>
      </c>
      <c r="B4" s="1" t="s">
        <v>8</v>
      </c>
      <c r="C4" s="1" t="s">
        <v>11</v>
      </c>
      <c r="D4" s="2">
        <v>0.11630639999999999</v>
      </c>
      <c r="E4" s="2">
        <v>0.11846181268174434</v>
      </c>
    </row>
    <row r="5" spans="1:5" ht="15.75" x14ac:dyDescent="0.25">
      <c r="A5" s="1" t="s">
        <v>12</v>
      </c>
      <c r="B5" s="1" t="s">
        <v>13</v>
      </c>
      <c r="C5" s="1" t="s">
        <v>14</v>
      </c>
      <c r="D5" s="2">
        <v>3.3422550000000002E-2</v>
      </c>
      <c r="E5" s="2">
        <v>3.4254945167572007E-2</v>
      </c>
    </row>
    <row r="6" spans="1:5" ht="15.75" x14ac:dyDescent="0.25">
      <c r="A6" s="1" t="s">
        <v>15</v>
      </c>
      <c r="B6" s="1" t="s">
        <v>13</v>
      </c>
      <c r="C6" s="1" t="s">
        <v>16</v>
      </c>
      <c r="D6" s="2">
        <v>5.3476079999999995E-2</v>
      </c>
      <c r="E6" s="2">
        <v>5.4807912268115197E-2</v>
      </c>
    </row>
    <row r="7" spans="1:5" ht="15.75" x14ac:dyDescent="0.25">
      <c r="A7" s="1" t="s">
        <v>17</v>
      </c>
      <c r="B7" s="1" t="s">
        <v>13</v>
      </c>
      <c r="C7" s="1" t="s">
        <v>18</v>
      </c>
      <c r="D7" s="2">
        <v>0</v>
      </c>
      <c r="E7" s="2">
        <v>0</v>
      </c>
    </row>
    <row r="8" spans="1:5" ht="15.75" x14ac:dyDescent="0.25">
      <c r="A8" s="1" t="s">
        <v>19</v>
      </c>
      <c r="B8" s="1" t="s">
        <v>20</v>
      </c>
      <c r="C8" s="1" t="s">
        <v>21</v>
      </c>
      <c r="D8" s="2">
        <v>0.52598781000000006</v>
      </c>
      <c r="E8" s="2">
        <v>0.53564604381604719</v>
      </c>
    </row>
    <row r="9" spans="1:5" ht="15.75" x14ac:dyDescent="0.25">
      <c r="A9" s="1" t="s">
        <v>22</v>
      </c>
      <c r="B9" s="1" t="s">
        <v>20</v>
      </c>
      <c r="C9" s="1" t="s">
        <v>23</v>
      </c>
      <c r="D9" s="2">
        <v>1.2011508</v>
      </c>
      <c r="E9" s="2">
        <v>1.2232064352336989</v>
      </c>
    </row>
    <row r="10" spans="1:5" ht="15.75" x14ac:dyDescent="0.25">
      <c r="A10" s="1" t="s">
        <v>24</v>
      </c>
      <c r="B10" s="1" t="s">
        <v>25</v>
      </c>
      <c r="C10" s="1" t="s">
        <v>26</v>
      </c>
      <c r="D10" s="2">
        <v>0.15579165</v>
      </c>
      <c r="E10" s="2">
        <v>0.15882715457830046</v>
      </c>
    </row>
    <row r="11" spans="1:5" ht="15.75" x14ac:dyDescent="0.25">
      <c r="A11" s="1" t="s">
        <v>27</v>
      </c>
      <c r="B11" s="1" t="s">
        <v>25</v>
      </c>
      <c r="C11" s="1" t="s">
        <v>28</v>
      </c>
      <c r="D11" s="2">
        <v>0</v>
      </c>
      <c r="E11" s="2">
        <v>0</v>
      </c>
    </row>
    <row r="12" spans="1:5" ht="15.75" x14ac:dyDescent="0.25">
      <c r="A12" s="1" t="s">
        <v>29</v>
      </c>
      <c r="B12" s="1" t="s">
        <v>25</v>
      </c>
      <c r="C12" s="1" t="s">
        <v>30</v>
      </c>
      <c r="D12" s="2">
        <v>3.3867750000000002E-2</v>
      </c>
      <c r="E12" s="2">
        <v>3.452764229963054E-2</v>
      </c>
    </row>
    <row r="13" spans="1:5" ht="15.75" x14ac:dyDescent="0.25">
      <c r="A13" s="1" t="s">
        <v>31</v>
      </c>
      <c r="B13" s="1" t="s">
        <v>25</v>
      </c>
      <c r="C13" s="1" t="s">
        <v>32</v>
      </c>
      <c r="D13" s="2">
        <v>1.0315149000000001</v>
      </c>
      <c r="E13" s="2">
        <v>1.0516133340401759</v>
      </c>
    </row>
    <row r="14" spans="1:5" ht="15.75" x14ac:dyDescent="0.25">
      <c r="A14" s="1" t="s">
        <v>33</v>
      </c>
      <c r="B14" s="1" t="s">
        <v>34</v>
      </c>
      <c r="C14" s="1" t="s">
        <v>35</v>
      </c>
      <c r="D14" s="2">
        <v>0</v>
      </c>
      <c r="E14" s="2">
        <v>0</v>
      </c>
    </row>
    <row r="15" spans="1:5" ht="15.75" x14ac:dyDescent="0.25">
      <c r="A15" s="1" t="s">
        <v>36</v>
      </c>
      <c r="B15" s="1" t="s">
        <v>37</v>
      </c>
      <c r="C15" s="1" t="s">
        <v>38</v>
      </c>
      <c r="D15" s="2">
        <v>8.0631019999999998E-2</v>
      </c>
      <c r="E15" s="2">
        <v>8.3537801335261772E-2</v>
      </c>
    </row>
    <row r="16" spans="1:5" ht="15.75" x14ac:dyDescent="0.25">
      <c r="A16" s="1" t="s">
        <v>39</v>
      </c>
      <c r="B16" s="1" t="s">
        <v>37</v>
      </c>
      <c r="C16" s="1" t="s">
        <v>40</v>
      </c>
      <c r="D16" s="2">
        <v>0.20532783000000002</v>
      </c>
      <c r="E16" s="2">
        <v>0.21272998247002708</v>
      </c>
    </row>
    <row r="17" spans="1:5" ht="15.75" x14ac:dyDescent="0.25">
      <c r="A17" s="1" t="s">
        <v>41</v>
      </c>
      <c r="B17" s="1" t="s">
        <v>42</v>
      </c>
      <c r="C17" s="1" t="s">
        <v>43</v>
      </c>
      <c r="D17" s="2">
        <v>0.85344836000000002</v>
      </c>
      <c r="E17" s="2">
        <v>0.87265461543102141</v>
      </c>
    </row>
    <row r="18" spans="1:5" ht="15.75" x14ac:dyDescent="0.25">
      <c r="A18" s="1" t="s">
        <v>44</v>
      </c>
      <c r="B18" s="1" t="s">
        <v>45</v>
      </c>
      <c r="C18" s="1" t="s">
        <v>46</v>
      </c>
      <c r="D18" s="2">
        <v>7.7666300000000008E-2</v>
      </c>
      <c r="E18" s="2">
        <v>8.0056795926361154E-2</v>
      </c>
    </row>
    <row r="19" spans="1:5" ht="15.75" x14ac:dyDescent="0.25">
      <c r="A19" s="1" t="s">
        <v>47</v>
      </c>
      <c r="B19" s="1" t="s">
        <v>45</v>
      </c>
      <c r="C19" s="1" t="s">
        <v>46</v>
      </c>
      <c r="D19" s="2">
        <v>2.4625899999999999E-2</v>
      </c>
      <c r="E19" s="2">
        <v>2.5383862122992557E-2</v>
      </c>
    </row>
    <row r="20" spans="1:5" ht="15.75" x14ac:dyDescent="0.25">
      <c r="A20" s="1" t="s">
        <v>48</v>
      </c>
      <c r="B20" s="1" t="s">
        <v>45</v>
      </c>
      <c r="C20" s="1" t="s">
        <v>49</v>
      </c>
      <c r="D20" s="2">
        <v>4.8304649999999998E-2</v>
      </c>
      <c r="E20" s="2">
        <v>4.9791421856639248E-2</v>
      </c>
    </row>
    <row r="21" spans="1:5" ht="15.75" x14ac:dyDescent="0.25">
      <c r="A21" s="1" t="s">
        <v>50</v>
      </c>
      <c r="B21" s="1" t="s">
        <v>45</v>
      </c>
      <c r="C21" s="1" t="s">
        <v>49</v>
      </c>
      <c r="D21" s="2">
        <v>7.1983400000000003E-2</v>
      </c>
      <c r="E21" s="2">
        <v>7.4198981590285942E-2</v>
      </c>
    </row>
    <row r="22" spans="1:5" ht="15.75" x14ac:dyDescent="0.25">
      <c r="A22" s="1" t="s">
        <v>51</v>
      </c>
      <c r="B22" s="1" t="s">
        <v>45</v>
      </c>
      <c r="C22" s="1" t="s">
        <v>52</v>
      </c>
      <c r="D22" s="2">
        <v>4.7357500000000004E-2</v>
      </c>
      <c r="E22" s="2">
        <v>4.8815119467293382E-2</v>
      </c>
    </row>
    <row r="23" spans="1:5" ht="15.75" x14ac:dyDescent="0.25">
      <c r="A23" s="1" t="s">
        <v>53</v>
      </c>
      <c r="B23" s="1" t="s">
        <v>54</v>
      </c>
      <c r="C23" s="1" t="s">
        <v>55</v>
      </c>
      <c r="D23" s="2">
        <v>9.6913260000000001E-2</v>
      </c>
      <c r="E23" s="2">
        <v>9.9683463449254786E-2</v>
      </c>
    </row>
    <row r="24" spans="1:5" ht="15.75" x14ac:dyDescent="0.25">
      <c r="A24" s="1" t="s">
        <v>56</v>
      </c>
      <c r="B24" s="1" t="s">
        <v>57</v>
      </c>
      <c r="C24" s="1" t="s">
        <v>35</v>
      </c>
      <c r="D24" s="2">
        <v>5.7184200000000001E-3</v>
      </c>
      <c r="E24" s="2">
        <v>5.8709472084762125E-3</v>
      </c>
    </row>
    <row r="25" spans="1:5" ht="15.75" x14ac:dyDescent="0.25">
      <c r="A25" s="1" t="s">
        <v>58</v>
      </c>
      <c r="B25" s="1" t="s">
        <v>57</v>
      </c>
      <c r="C25" s="1" t="s">
        <v>18</v>
      </c>
      <c r="D25" s="2">
        <v>4.7653499999999998E-3</v>
      </c>
      <c r="E25" s="2">
        <v>4.8924560070635094E-3</v>
      </c>
    </row>
    <row r="26" spans="1:5" ht="15.75" x14ac:dyDescent="0.25">
      <c r="A26" s="1" t="s">
        <v>59</v>
      </c>
      <c r="B26" s="1" t="s">
        <v>57</v>
      </c>
      <c r="C26" s="1" t="s">
        <v>60</v>
      </c>
      <c r="D26" s="2">
        <v>0</v>
      </c>
      <c r="E26" s="2">
        <v>0</v>
      </c>
    </row>
    <row r="27" spans="1:5" ht="15.75" x14ac:dyDescent="0.25">
      <c r="A27" s="1" t="s">
        <v>61</v>
      </c>
      <c r="B27" s="1" t="s">
        <v>57</v>
      </c>
      <c r="C27" s="1" t="s">
        <v>62</v>
      </c>
      <c r="D27" s="2">
        <v>0.14486663999999999</v>
      </c>
      <c r="E27" s="2">
        <v>0.1487306626147307</v>
      </c>
    </row>
    <row r="28" spans="1:5" ht="15.75" x14ac:dyDescent="0.25">
      <c r="A28" s="1" t="s">
        <v>63</v>
      </c>
      <c r="B28" s="1" t="s">
        <v>64</v>
      </c>
      <c r="C28" s="1" t="s">
        <v>65</v>
      </c>
      <c r="D28" s="2">
        <v>5.8437999999999997E-2</v>
      </c>
      <c r="E28" s="2">
        <v>5.9886781006099558E-2</v>
      </c>
    </row>
    <row r="29" spans="1:5" ht="15.75" x14ac:dyDescent="0.25">
      <c r="A29" s="1" t="s">
        <v>66</v>
      </c>
      <c r="B29" s="1" t="s">
        <v>64</v>
      </c>
      <c r="C29" s="1" t="s">
        <v>67</v>
      </c>
      <c r="D29" s="2">
        <v>4.8857999999999992E-2</v>
      </c>
      <c r="E29" s="2">
        <v>5.0069275923132407E-2</v>
      </c>
    </row>
    <row r="30" spans="1:5" ht="15.75" x14ac:dyDescent="0.25">
      <c r="A30" s="1" t="s">
        <v>68</v>
      </c>
      <c r="B30" s="1" t="s">
        <v>64</v>
      </c>
      <c r="C30" s="1" t="s">
        <v>69</v>
      </c>
      <c r="D30" s="2">
        <v>0</v>
      </c>
      <c r="E30" s="2">
        <v>0</v>
      </c>
    </row>
    <row r="31" spans="1:5" ht="15.75" x14ac:dyDescent="0.25">
      <c r="A31" s="1" t="s">
        <v>70</v>
      </c>
      <c r="B31" s="1" t="s">
        <v>64</v>
      </c>
      <c r="C31" s="1" t="s">
        <v>71</v>
      </c>
      <c r="D31" s="2">
        <v>6.8975999999999996E-2</v>
      </c>
      <c r="E31" s="2">
        <v>7.0686036597363416E-2</v>
      </c>
    </row>
    <row r="32" spans="1:5" ht="15.75" x14ac:dyDescent="0.25">
      <c r="A32" s="1" t="s">
        <v>72</v>
      </c>
      <c r="B32" s="1" t="s">
        <v>64</v>
      </c>
      <c r="C32" s="1" t="s">
        <v>73</v>
      </c>
      <c r="D32" s="2">
        <v>1.6286000000000002E-2</v>
      </c>
      <c r="E32" s="2">
        <v>1.668975864104414E-2</v>
      </c>
    </row>
    <row r="33" spans="1:5" ht="15.75" x14ac:dyDescent="0.25">
      <c r="A33" s="1" t="s">
        <v>74</v>
      </c>
      <c r="B33" s="1" t="s">
        <v>64</v>
      </c>
      <c r="C33" s="1" t="s">
        <v>75</v>
      </c>
      <c r="D33" s="2">
        <v>0</v>
      </c>
      <c r="E33" s="2">
        <v>0</v>
      </c>
    </row>
    <row r="34" spans="1:5" ht="15.75" x14ac:dyDescent="0.25">
      <c r="A34" s="1" t="s">
        <v>76</v>
      </c>
      <c r="B34" s="1" t="s">
        <v>64</v>
      </c>
      <c r="C34" s="1" t="s">
        <v>77</v>
      </c>
      <c r="D34" s="2">
        <v>2.9697999999999999E-2</v>
      </c>
      <c r="E34" s="2">
        <v>3.0434265757198136E-2</v>
      </c>
    </row>
    <row r="35" spans="1:5" ht="15.75" x14ac:dyDescent="0.25">
      <c r="A35" s="1" t="s">
        <v>78</v>
      </c>
      <c r="B35" s="1" t="s">
        <v>64</v>
      </c>
      <c r="C35" s="1" t="s">
        <v>79</v>
      </c>
      <c r="D35" s="2">
        <v>9.9631999999999998E-2</v>
      </c>
      <c r="E35" s="2">
        <v>0.10210205286285827</v>
      </c>
    </row>
    <row r="36" spans="1:5" ht="15.75" x14ac:dyDescent="0.25">
      <c r="A36" s="1" t="s">
        <v>80</v>
      </c>
      <c r="B36" s="1" t="s">
        <v>64</v>
      </c>
      <c r="C36" s="1" t="s">
        <v>81</v>
      </c>
      <c r="D36" s="2">
        <v>5.7479999999999996E-2</v>
      </c>
      <c r="E36" s="2">
        <v>5.8905030497802845E-2</v>
      </c>
    </row>
    <row r="37" spans="1:5" ht="15.75" x14ac:dyDescent="0.25">
      <c r="A37" s="1" t="s">
        <v>82</v>
      </c>
      <c r="B37" s="1" t="s">
        <v>64</v>
      </c>
      <c r="C37" s="1" t="s">
        <v>83</v>
      </c>
      <c r="D37" s="2">
        <v>3.832E-2</v>
      </c>
      <c r="E37" s="2">
        <v>3.9270020331868563E-2</v>
      </c>
    </row>
    <row r="38" spans="1:5" ht="15.75" x14ac:dyDescent="0.25">
      <c r="A38" s="1" t="s">
        <v>84</v>
      </c>
      <c r="B38" s="1" t="s">
        <v>64</v>
      </c>
      <c r="C38" s="1" t="s">
        <v>85</v>
      </c>
      <c r="D38" s="2">
        <v>2.9697999999999999E-2</v>
      </c>
      <c r="E38" s="2">
        <v>3.0434265757198136E-2</v>
      </c>
    </row>
    <row r="39" spans="1:5" ht="15.75" x14ac:dyDescent="0.25">
      <c r="A39" s="1" t="s">
        <v>86</v>
      </c>
      <c r="B39" s="1" t="s">
        <v>64</v>
      </c>
      <c r="C39" s="1" t="s">
        <v>87</v>
      </c>
      <c r="D39" s="2">
        <v>3.8319999999999999E-3</v>
      </c>
      <c r="E39" s="2">
        <v>3.9270020331868567E-3</v>
      </c>
    </row>
    <row r="40" spans="1:5" ht="15.75" x14ac:dyDescent="0.25">
      <c r="A40" s="1" t="s">
        <v>88</v>
      </c>
      <c r="B40" s="1" t="s">
        <v>89</v>
      </c>
      <c r="C40" s="1" t="s">
        <v>43</v>
      </c>
      <c r="D40" s="2">
        <v>4.8171427800000002</v>
      </c>
      <c r="E40" s="2">
        <v>4.9195782380731599</v>
      </c>
    </row>
    <row r="41" spans="1:5" ht="15.75" x14ac:dyDescent="0.25">
      <c r="A41" s="1" t="s">
        <v>90</v>
      </c>
      <c r="B41" s="1" t="s">
        <v>89</v>
      </c>
      <c r="C41" s="1" t="s">
        <v>91</v>
      </c>
      <c r="D41" s="2">
        <v>0.64428198000000003</v>
      </c>
      <c r="E41" s="2">
        <v>0.65798249143669485</v>
      </c>
    </row>
    <row r="42" spans="1:5" ht="15.75" x14ac:dyDescent="0.25">
      <c r="A42" s="1" t="s">
        <v>92</v>
      </c>
      <c r="B42" s="1" t="s">
        <v>93</v>
      </c>
      <c r="C42" s="1" t="s">
        <v>94</v>
      </c>
      <c r="D42" s="2">
        <v>4.7852499999999996E-3</v>
      </c>
      <c r="E42" s="2">
        <v>4.9049001338655153E-3</v>
      </c>
    </row>
    <row r="43" spans="1:5" ht="15.75" x14ac:dyDescent="0.25">
      <c r="A43" s="1" t="s">
        <v>95</v>
      </c>
      <c r="B43" s="1" t="s">
        <v>93</v>
      </c>
      <c r="C43" s="1" t="s">
        <v>96</v>
      </c>
      <c r="D43" s="2">
        <v>1.3398699999999999E-2</v>
      </c>
      <c r="E43" s="2">
        <v>1.3733720374823443E-2</v>
      </c>
    </row>
    <row r="44" spans="1:5" ht="15.75" x14ac:dyDescent="0.25">
      <c r="A44" s="1" t="s">
        <v>97</v>
      </c>
      <c r="B44" s="1" t="s">
        <v>93</v>
      </c>
      <c r="C44" s="1" t="s">
        <v>94</v>
      </c>
      <c r="D44" s="2">
        <v>0</v>
      </c>
      <c r="E44" s="2">
        <v>0</v>
      </c>
    </row>
    <row r="45" spans="1:5" ht="15.75" x14ac:dyDescent="0.25">
      <c r="A45" s="1" t="s">
        <v>98</v>
      </c>
      <c r="B45" s="1" t="s">
        <v>93</v>
      </c>
      <c r="C45" s="1" t="s">
        <v>99</v>
      </c>
      <c r="D45" s="2">
        <v>0</v>
      </c>
      <c r="E45" s="2">
        <v>0</v>
      </c>
    </row>
    <row r="46" spans="1:5" ht="15.75" x14ac:dyDescent="0.25">
      <c r="A46" s="1" t="s">
        <v>100</v>
      </c>
      <c r="B46" s="1" t="s">
        <v>93</v>
      </c>
      <c r="C46" s="1" t="s">
        <v>101</v>
      </c>
      <c r="D46" s="2">
        <v>0</v>
      </c>
      <c r="E46" s="2">
        <v>0</v>
      </c>
    </row>
    <row r="47" spans="1:5" ht="15.75" x14ac:dyDescent="0.25">
      <c r="A47" s="1" t="s">
        <v>102</v>
      </c>
      <c r="B47" s="1" t="s">
        <v>93</v>
      </c>
      <c r="C47" s="1" t="s">
        <v>103</v>
      </c>
      <c r="D47" s="2">
        <v>0</v>
      </c>
      <c r="E47" s="2">
        <v>0</v>
      </c>
    </row>
    <row r="48" spans="1:5" ht="15.75" x14ac:dyDescent="0.25">
      <c r="A48" s="1" t="s">
        <v>104</v>
      </c>
      <c r="B48" s="1" t="s">
        <v>93</v>
      </c>
      <c r="C48" s="1" t="s">
        <v>105</v>
      </c>
      <c r="D48" s="2">
        <v>1.53128E-2</v>
      </c>
      <c r="E48" s="2">
        <v>1.5695680428369649E-2</v>
      </c>
    </row>
    <row r="49" spans="1:5" ht="15.75" x14ac:dyDescent="0.25">
      <c r="A49" s="1" t="s">
        <v>106</v>
      </c>
      <c r="B49" s="1" t="s">
        <v>93</v>
      </c>
      <c r="C49" s="1" t="s">
        <v>107</v>
      </c>
      <c r="D49" s="2">
        <v>3.6367899999999995E-2</v>
      </c>
      <c r="E49" s="2">
        <v>3.7277241017377914E-2</v>
      </c>
    </row>
    <row r="50" spans="1:5" ht="15.75" x14ac:dyDescent="0.25">
      <c r="A50" s="1" t="s">
        <v>108</v>
      </c>
      <c r="B50" s="1" t="s">
        <v>109</v>
      </c>
      <c r="C50" s="1" t="s">
        <v>110</v>
      </c>
      <c r="D50" s="2">
        <v>0.81742211999999992</v>
      </c>
      <c r="E50" s="2">
        <v>0.8337579393047988</v>
      </c>
    </row>
    <row r="51" spans="1:5" ht="15.75" x14ac:dyDescent="0.25">
      <c r="A51" s="1" t="s">
        <v>111</v>
      </c>
      <c r="B51" s="1" t="s">
        <v>109</v>
      </c>
      <c r="C51" s="1" t="s">
        <v>112</v>
      </c>
      <c r="D51" s="2">
        <v>0.64543496</v>
      </c>
      <c r="E51" s="2">
        <v>0.65833369202790271</v>
      </c>
    </row>
    <row r="52" spans="1:5" ht="15.75" x14ac:dyDescent="0.25">
      <c r="A52" s="1" t="s">
        <v>113</v>
      </c>
      <c r="B52" s="1" t="s">
        <v>109</v>
      </c>
      <c r="C52" s="1" t="s">
        <v>114</v>
      </c>
      <c r="D52" s="2">
        <v>0.23092657999999999</v>
      </c>
      <c r="E52" s="2">
        <v>0.23554154550100109</v>
      </c>
    </row>
    <row r="53" spans="1:5" ht="15.75" x14ac:dyDescent="0.25">
      <c r="A53" s="1" t="s">
        <v>115</v>
      </c>
      <c r="B53" s="1" t="s">
        <v>116</v>
      </c>
      <c r="C53" s="1" t="s">
        <v>117</v>
      </c>
      <c r="D53" s="2">
        <v>2.767209E-2</v>
      </c>
      <c r="E53" s="2">
        <v>2.840727015152137E-2</v>
      </c>
    </row>
    <row r="54" spans="1:5" ht="15.75" x14ac:dyDescent="0.25">
      <c r="A54" s="1" t="s">
        <v>118</v>
      </c>
      <c r="B54" s="1" t="s">
        <v>116</v>
      </c>
      <c r="C54" s="1" t="s">
        <v>119</v>
      </c>
      <c r="D54" s="2">
        <v>0</v>
      </c>
      <c r="E54" s="2">
        <v>0</v>
      </c>
    </row>
    <row r="55" spans="1:5" ht="15.75" x14ac:dyDescent="0.25">
      <c r="A55" s="1" t="s">
        <v>120</v>
      </c>
      <c r="B55" s="1" t="s">
        <v>116</v>
      </c>
      <c r="C55" s="1" t="s">
        <v>121</v>
      </c>
      <c r="D55" s="2">
        <v>0</v>
      </c>
      <c r="E55" s="2">
        <v>0</v>
      </c>
    </row>
    <row r="56" spans="1:5" ht="15.75" x14ac:dyDescent="0.25">
      <c r="A56" s="1" t="s">
        <v>122</v>
      </c>
      <c r="B56" s="1" t="s">
        <v>116</v>
      </c>
      <c r="C56" s="1" t="s">
        <v>123</v>
      </c>
      <c r="D56" s="2">
        <v>0</v>
      </c>
      <c r="E56" s="2">
        <v>0</v>
      </c>
    </row>
    <row r="57" spans="1:5" ht="15.75" x14ac:dyDescent="0.25">
      <c r="A57" s="1" t="s">
        <v>124</v>
      </c>
      <c r="B57" s="1" t="s">
        <v>116</v>
      </c>
      <c r="C57" s="1" t="s">
        <v>125</v>
      </c>
      <c r="D57" s="2">
        <v>2.4809459999999998E-2</v>
      </c>
      <c r="E57" s="2">
        <v>2.5468587032398467E-2</v>
      </c>
    </row>
    <row r="58" spans="1:5" ht="15.75" x14ac:dyDescent="0.25">
      <c r="A58" s="1" t="s">
        <v>126</v>
      </c>
      <c r="B58" s="1" t="s">
        <v>116</v>
      </c>
      <c r="C58" s="1" t="s">
        <v>127</v>
      </c>
      <c r="D58" s="2">
        <v>4.7710499999999998E-3</v>
      </c>
      <c r="E58" s="2">
        <v>4.8978051985381667E-3</v>
      </c>
    </row>
    <row r="59" spans="1:5" ht="15.75" x14ac:dyDescent="0.25">
      <c r="A59" s="1" t="s">
        <v>128</v>
      </c>
      <c r="B59" s="1" t="s">
        <v>116</v>
      </c>
      <c r="C59" s="1" t="s">
        <v>129</v>
      </c>
      <c r="D59" s="2">
        <v>5.7252600000000002E-3</v>
      </c>
      <c r="E59" s="2">
        <v>5.8773662382458009E-3</v>
      </c>
    </row>
    <row r="60" spans="1:5" ht="15.75" x14ac:dyDescent="0.25">
      <c r="A60" s="1" t="s">
        <v>130</v>
      </c>
      <c r="B60" s="1" t="s">
        <v>116</v>
      </c>
      <c r="C60" s="1" t="s">
        <v>131</v>
      </c>
      <c r="D60" s="2">
        <v>2.3855250000000001E-2</v>
      </c>
      <c r="E60" s="2">
        <v>2.4489025992690837E-2</v>
      </c>
    </row>
    <row r="61" spans="1:5" ht="15.75" x14ac:dyDescent="0.25">
      <c r="A61" s="1" t="s">
        <v>132</v>
      </c>
      <c r="B61" s="1" t="s">
        <v>116</v>
      </c>
      <c r="C61" s="1" t="s">
        <v>133</v>
      </c>
      <c r="D61" s="2">
        <v>1.5267360000000001E-2</v>
      </c>
      <c r="E61" s="2">
        <v>1.5672976635322137E-2</v>
      </c>
    </row>
    <row r="62" spans="1:5" ht="15.75" x14ac:dyDescent="0.25">
      <c r="A62" s="1" t="s">
        <v>134</v>
      </c>
      <c r="B62" s="1" t="s">
        <v>116</v>
      </c>
      <c r="C62" s="1" t="s">
        <v>135</v>
      </c>
      <c r="D62" s="2">
        <v>0.19561304999999998</v>
      </c>
      <c r="E62" s="2">
        <v>0.20081001314006483</v>
      </c>
    </row>
    <row r="63" spans="1:5" ht="15.75" x14ac:dyDescent="0.25">
      <c r="A63" s="1" t="s">
        <v>136</v>
      </c>
      <c r="B63" s="1" t="s">
        <v>137</v>
      </c>
      <c r="C63" s="1" t="s">
        <v>138</v>
      </c>
      <c r="D63" s="2">
        <v>9.5704999999999991E-3</v>
      </c>
      <c r="E63" s="2">
        <v>9.8098002677310305E-3</v>
      </c>
    </row>
    <row r="64" spans="1:5" ht="15.75" x14ac:dyDescent="0.25">
      <c r="A64" s="1" t="s">
        <v>139</v>
      </c>
      <c r="B64" s="1" t="s">
        <v>137</v>
      </c>
      <c r="C64" s="1" t="s">
        <v>140</v>
      </c>
      <c r="D64" s="2">
        <v>6.6993499999999997E-3</v>
      </c>
      <c r="E64" s="2">
        <v>6.8668601874117214E-3</v>
      </c>
    </row>
    <row r="65" spans="1:5" ht="15.75" x14ac:dyDescent="0.25">
      <c r="A65" s="1" t="s">
        <v>141</v>
      </c>
      <c r="B65" s="1" t="s">
        <v>137</v>
      </c>
      <c r="C65" s="1" t="s">
        <v>142</v>
      </c>
      <c r="D65" s="2">
        <v>9.5704999999999991E-3</v>
      </c>
      <c r="E65" s="2">
        <v>9.8098002677310305E-3</v>
      </c>
    </row>
    <row r="66" spans="1:5" ht="15.75" x14ac:dyDescent="0.25">
      <c r="A66" s="1" t="s">
        <v>143</v>
      </c>
      <c r="B66" s="1" t="s">
        <v>137</v>
      </c>
      <c r="C66" s="1" t="s">
        <v>144</v>
      </c>
      <c r="D66" s="2">
        <v>0</v>
      </c>
      <c r="E66" s="2">
        <v>0</v>
      </c>
    </row>
    <row r="67" spans="1:5" ht="15.75" x14ac:dyDescent="0.25">
      <c r="A67" s="1" t="s">
        <v>145</v>
      </c>
      <c r="B67" s="1" t="s">
        <v>137</v>
      </c>
      <c r="C67" s="1" t="s">
        <v>146</v>
      </c>
      <c r="D67" s="2">
        <v>6.6993499999999997E-3</v>
      </c>
      <c r="E67" s="2">
        <v>6.8668601874117214E-3</v>
      </c>
    </row>
    <row r="68" spans="1:5" ht="15.75" x14ac:dyDescent="0.25">
      <c r="A68" s="1" t="s">
        <v>147</v>
      </c>
      <c r="B68" s="1" t="s">
        <v>137</v>
      </c>
      <c r="C68" s="1" t="s">
        <v>148</v>
      </c>
      <c r="D68" s="2">
        <v>3.3496749999999999E-2</v>
      </c>
      <c r="E68" s="2">
        <v>3.4334300937058609E-2</v>
      </c>
    </row>
    <row r="69" spans="1:5" ht="15.75" x14ac:dyDescent="0.25">
      <c r="A69" s="1" t="s">
        <v>149</v>
      </c>
      <c r="B69" s="1" t="s">
        <v>137</v>
      </c>
      <c r="C69" s="1" t="s">
        <v>150</v>
      </c>
      <c r="D69" s="2">
        <v>4.7852499999999996E-3</v>
      </c>
      <c r="E69" s="2">
        <v>4.9049001338655153E-3</v>
      </c>
    </row>
    <row r="70" spans="1:5" ht="15.75" x14ac:dyDescent="0.25">
      <c r="A70" s="1" t="s">
        <v>151</v>
      </c>
      <c r="B70" s="1" t="s">
        <v>137</v>
      </c>
      <c r="C70" s="1" t="s">
        <v>152</v>
      </c>
      <c r="D70" s="2">
        <v>0</v>
      </c>
      <c r="E70" s="2">
        <v>0</v>
      </c>
    </row>
    <row r="71" spans="1:5" ht="15.75" x14ac:dyDescent="0.25">
      <c r="A71" s="1" t="s">
        <v>153</v>
      </c>
      <c r="B71" s="1" t="s">
        <v>137</v>
      </c>
      <c r="C71" s="1" t="s">
        <v>154</v>
      </c>
      <c r="D71" s="2">
        <v>4.7852499999999996E-3</v>
      </c>
      <c r="E71" s="2">
        <v>4.9049001338655153E-3</v>
      </c>
    </row>
    <row r="72" spans="1:5" ht="15.75" x14ac:dyDescent="0.25">
      <c r="A72" s="1" t="s">
        <v>155</v>
      </c>
      <c r="B72" s="1" t="s">
        <v>156</v>
      </c>
      <c r="C72" s="1" t="s">
        <v>157</v>
      </c>
      <c r="D72" s="2">
        <v>0</v>
      </c>
      <c r="E72" s="2">
        <v>0</v>
      </c>
    </row>
    <row r="73" spans="1:5" ht="15.75" x14ac:dyDescent="0.25">
      <c r="A73" s="1" t="s">
        <v>158</v>
      </c>
      <c r="B73" s="1" t="s">
        <v>156</v>
      </c>
      <c r="C73" s="1" t="s">
        <v>159</v>
      </c>
      <c r="D73" s="2">
        <v>3.8281999999999999E-3</v>
      </c>
      <c r="E73" s="2">
        <v>3.9239201070924122E-3</v>
      </c>
    </row>
    <row r="74" spans="1:5" ht="15.75" x14ac:dyDescent="0.25">
      <c r="A74" s="1" t="s">
        <v>160</v>
      </c>
      <c r="B74" s="1" t="s">
        <v>156</v>
      </c>
      <c r="C74" s="1" t="s">
        <v>161</v>
      </c>
      <c r="D74" s="2">
        <v>0</v>
      </c>
      <c r="E74" s="2">
        <v>0</v>
      </c>
    </row>
    <row r="75" spans="1:5" ht="15.75" x14ac:dyDescent="0.25">
      <c r="A75" s="1" t="s">
        <v>162</v>
      </c>
      <c r="B75" s="1" t="s">
        <v>156</v>
      </c>
      <c r="C75" s="1" t="s">
        <v>163</v>
      </c>
      <c r="D75" s="2">
        <v>0.15217095</v>
      </c>
      <c r="E75" s="2">
        <v>0.15597582425692338</v>
      </c>
    </row>
    <row r="76" spans="1:5" ht="15.75" x14ac:dyDescent="0.25">
      <c r="A76" s="1" t="s">
        <v>164</v>
      </c>
      <c r="B76" s="1" t="s">
        <v>165</v>
      </c>
      <c r="C76" s="1" t="s">
        <v>166</v>
      </c>
      <c r="D76" s="2">
        <v>1.4290499999999999E-2</v>
      </c>
      <c r="E76" s="2">
        <v>1.4677185119149103E-2</v>
      </c>
    </row>
    <row r="77" spans="1:5" ht="15.75" x14ac:dyDescent="0.25">
      <c r="A77" s="1" t="s">
        <v>167</v>
      </c>
      <c r="B77" s="1" t="s">
        <v>168</v>
      </c>
      <c r="C77" s="1" t="s">
        <v>169</v>
      </c>
      <c r="D77" s="2">
        <v>1.9073E-3</v>
      </c>
      <c r="E77" s="2">
        <v>1.9582135523613961E-3</v>
      </c>
    </row>
    <row r="78" spans="1:5" ht="15.75" x14ac:dyDescent="0.25">
      <c r="A78" s="1" t="s">
        <v>170</v>
      </c>
      <c r="B78" s="1" t="s">
        <v>171</v>
      </c>
      <c r="C78" s="1" t="s">
        <v>172</v>
      </c>
      <c r="D78" s="2">
        <v>0</v>
      </c>
      <c r="E78" s="2">
        <v>0</v>
      </c>
    </row>
    <row r="79" spans="1:5" ht="15.75" x14ac:dyDescent="0.25">
      <c r="A79" s="1" t="s">
        <v>173</v>
      </c>
      <c r="B79" s="1" t="s">
        <v>174</v>
      </c>
      <c r="C79" s="1" t="s">
        <v>175</v>
      </c>
      <c r="D79" s="2">
        <v>2.7467350000000001E-2</v>
      </c>
      <c r="E79" s="2">
        <v>2.8312769291030163E-2</v>
      </c>
    </row>
    <row r="80" spans="1:5" ht="15.75" x14ac:dyDescent="0.25">
      <c r="A80" s="1" t="s">
        <v>176</v>
      </c>
      <c r="B80" s="1" t="s">
        <v>174</v>
      </c>
      <c r="C80" s="1" t="s">
        <v>177</v>
      </c>
      <c r="D80" s="2">
        <v>0.10134505000000001</v>
      </c>
      <c r="E80" s="2">
        <v>0.10446435566000783</v>
      </c>
    </row>
    <row r="81" spans="1:5" ht="15.75" x14ac:dyDescent="0.25">
      <c r="A81" s="1" t="s">
        <v>178</v>
      </c>
      <c r="B81" s="1" t="s">
        <v>174</v>
      </c>
      <c r="C81" s="1" t="s">
        <v>179</v>
      </c>
      <c r="D81" s="2">
        <v>9.1873550000000012E-2</v>
      </c>
      <c r="E81" s="2">
        <v>9.4701331766549171E-2</v>
      </c>
    </row>
    <row r="82" spans="1:5" ht="15.75" x14ac:dyDescent="0.25">
      <c r="A82" s="1" t="s">
        <v>180</v>
      </c>
      <c r="B82" s="1" t="s">
        <v>174</v>
      </c>
      <c r="C82" s="1" t="s">
        <v>181</v>
      </c>
      <c r="D82" s="2">
        <v>0.34855120000000001</v>
      </c>
      <c r="E82" s="2">
        <v>0.35927927927927927</v>
      </c>
    </row>
    <row r="83" spans="1:5" ht="15.75" x14ac:dyDescent="0.25">
      <c r="A83" s="1" t="s">
        <v>182</v>
      </c>
      <c r="B83" s="1" t="s">
        <v>183</v>
      </c>
      <c r="C83" s="1" t="s">
        <v>184</v>
      </c>
      <c r="D83" s="2">
        <v>0.48851007000000002</v>
      </c>
      <c r="E83" s="2">
        <v>0.49768083474178693</v>
      </c>
    </row>
    <row r="84" spans="1:5" ht="15.75" x14ac:dyDescent="0.25">
      <c r="A84" s="1" t="s">
        <v>185</v>
      </c>
      <c r="B84" s="1" t="s">
        <v>183</v>
      </c>
      <c r="C84" s="1" t="s">
        <v>186</v>
      </c>
      <c r="D84" s="2">
        <v>0.76152967000000005</v>
      </c>
      <c r="E84" s="2">
        <v>0.77582581224218683</v>
      </c>
    </row>
    <row r="85" spans="1:5" ht="15.75" x14ac:dyDescent="0.25">
      <c r="A85" s="1" t="s">
        <v>187</v>
      </c>
      <c r="B85" s="1" t="s">
        <v>188</v>
      </c>
      <c r="C85" s="1" t="s">
        <v>189</v>
      </c>
      <c r="D85" s="2">
        <v>0.22624993999999998</v>
      </c>
      <c r="E85" s="2">
        <v>0.23261067901774007</v>
      </c>
    </row>
    <row r="86" spans="1:5" ht="15.75" x14ac:dyDescent="0.25">
      <c r="A86" s="1" t="s">
        <v>190</v>
      </c>
      <c r="B86" s="1" t="s">
        <v>191</v>
      </c>
      <c r="C86" s="1" t="s">
        <v>192</v>
      </c>
      <c r="D86" s="2">
        <v>1.0965599999999999E-2</v>
      </c>
      <c r="E86" s="2">
        <v>1.1504626253872698E-2</v>
      </c>
    </row>
    <row r="87" spans="1:5" ht="15.75" x14ac:dyDescent="0.25">
      <c r="A87" s="1" t="s">
        <v>193</v>
      </c>
      <c r="B87" s="1" t="s">
        <v>194</v>
      </c>
      <c r="C87" s="1" t="s">
        <v>195</v>
      </c>
      <c r="D87" s="2">
        <v>4.7852499999999996E-3</v>
      </c>
      <c r="E87" s="2">
        <v>4.9049001338655153E-3</v>
      </c>
    </row>
    <row r="88" spans="1:5" ht="15.75" x14ac:dyDescent="0.25">
      <c r="A88" s="1" t="s">
        <v>196</v>
      </c>
      <c r="B88" s="1" t="s">
        <v>194</v>
      </c>
      <c r="C88" s="1" t="s">
        <v>197</v>
      </c>
      <c r="D88" s="2">
        <v>4.7852499999999996E-3</v>
      </c>
      <c r="E88" s="2">
        <v>4.9049001338655153E-3</v>
      </c>
    </row>
    <row r="89" spans="1:5" ht="15.75" x14ac:dyDescent="0.25">
      <c r="A89" s="1" t="s">
        <v>198</v>
      </c>
      <c r="B89" s="1" t="s">
        <v>194</v>
      </c>
      <c r="C89" s="1" t="s">
        <v>199</v>
      </c>
      <c r="D89" s="2">
        <v>4.7852499999999996E-3</v>
      </c>
      <c r="E89" s="2">
        <v>4.9049001338655153E-3</v>
      </c>
    </row>
    <row r="90" spans="1:5" ht="15.75" x14ac:dyDescent="0.25">
      <c r="A90" s="1" t="s">
        <v>200</v>
      </c>
      <c r="B90" s="1" t="s">
        <v>194</v>
      </c>
      <c r="C90" s="1" t="s">
        <v>201</v>
      </c>
      <c r="D90" s="2">
        <v>8.4220399999999987E-2</v>
      </c>
      <c r="E90" s="2">
        <v>8.6326242356033062E-2</v>
      </c>
    </row>
    <row r="91" spans="1:5" ht="15.75" x14ac:dyDescent="0.25">
      <c r="A91" s="1" t="s">
        <v>202</v>
      </c>
      <c r="B91" s="1" t="s">
        <v>203</v>
      </c>
      <c r="C91" s="1" t="s">
        <v>204</v>
      </c>
      <c r="D91" s="2">
        <v>0.21121445000000003</v>
      </c>
      <c r="E91" s="2">
        <v>0.2177154328241285</v>
      </c>
    </row>
    <row r="92" spans="1:5" ht="15.75" x14ac:dyDescent="0.25">
      <c r="A92" s="1" t="s">
        <v>205</v>
      </c>
      <c r="B92" s="1" t="s">
        <v>203</v>
      </c>
      <c r="C92" s="1" t="s">
        <v>206</v>
      </c>
      <c r="D92" s="2">
        <v>6.6300500000000002E-3</v>
      </c>
      <c r="E92" s="2">
        <v>6.8341167254210734E-3</v>
      </c>
    </row>
    <row r="93" spans="1:5" ht="15.75" x14ac:dyDescent="0.25">
      <c r="A93" s="1" t="s">
        <v>207</v>
      </c>
      <c r="B93" s="1" t="s">
        <v>203</v>
      </c>
      <c r="C93" s="1" t="s">
        <v>208</v>
      </c>
      <c r="D93" s="2">
        <v>1.9994336500000003</v>
      </c>
      <c r="E93" s="2">
        <v>2.0609743439091268</v>
      </c>
    </row>
    <row r="94" spans="1:5" ht="15.75" x14ac:dyDescent="0.25">
      <c r="A94" s="1" t="s">
        <v>209</v>
      </c>
      <c r="B94" s="1" t="s">
        <v>203</v>
      </c>
      <c r="C94" s="1" t="s">
        <v>210</v>
      </c>
      <c r="D94" s="2">
        <v>0.17901135000000001</v>
      </c>
      <c r="E94" s="2">
        <v>0.184521151586369</v>
      </c>
    </row>
    <row r="95" spans="1:5" ht="15.75" x14ac:dyDescent="0.25">
      <c r="A95" s="1" t="s">
        <v>211</v>
      </c>
      <c r="B95" s="1" t="s">
        <v>203</v>
      </c>
      <c r="C95" s="1" t="s">
        <v>212</v>
      </c>
      <c r="D95" s="2">
        <v>0.32108385000000006</v>
      </c>
      <c r="E95" s="2">
        <v>0.33096650998824917</v>
      </c>
    </row>
    <row r="96" spans="1:5" ht="15.75" x14ac:dyDescent="0.25">
      <c r="A96" s="1" t="s">
        <v>213</v>
      </c>
      <c r="B96" s="1" t="s">
        <v>203</v>
      </c>
      <c r="C96" s="1" t="s">
        <v>214</v>
      </c>
      <c r="D96" s="2">
        <v>4.5463200000000002E-2</v>
      </c>
      <c r="E96" s="2">
        <v>4.6862514688601649E-2</v>
      </c>
    </row>
    <row r="97" spans="1:5" ht="15.75" x14ac:dyDescent="0.25">
      <c r="A97" s="1" t="s">
        <v>215</v>
      </c>
      <c r="B97" s="1" t="s">
        <v>203</v>
      </c>
      <c r="C97" s="1" t="s">
        <v>216</v>
      </c>
      <c r="D97" s="2">
        <v>5.3040400000000001E-2</v>
      </c>
      <c r="E97" s="2">
        <v>5.4672933803368587E-2</v>
      </c>
    </row>
    <row r="98" spans="1:5" ht="15.75" x14ac:dyDescent="0.25">
      <c r="A98" s="1" t="s">
        <v>217</v>
      </c>
      <c r="B98" s="1" t="s">
        <v>218</v>
      </c>
      <c r="C98" s="1" t="s">
        <v>219</v>
      </c>
      <c r="D98" s="2">
        <v>1.145412E-2</v>
      </c>
      <c r="E98" s="2">
        <v>1.1810806351825118E-2</v>
      </c>
    </row>
    <row r="99" spans="1:5" ht="15.75" x14ac:dyDescent="0.25">
      <c r="A99" s="1" t="s">
        <v>220</v>
      </c>
      <c r="B99" s="1" t="s">
        <v>221</v>
      </c>
      <c r="C99" s="1" t="s">
        <v>222</v>
      </c>
      <c r="D99" s="2">
        <v>8.2843139999999996E-2</v>
      </c>
      <c r="E99" s="2">
        <v>8.508251170815874E-2</v>
      </c>
    </row>
    <row r="100" spans="1:5" ht="15.75" x14ac:dyDescent="0.25">
      <c r="A100" s="1" t="s">
        <v>223</v>
      </c>
      <c r="B100" s="1" t="s">
        <v>224</v>
      </c>
      <c r="C100" s="1" t="s">
        <v>225</v>
      </c>
      <c r="D100" s="2">
        <v>7.5663200000000005E-3</v>
      </c>
      <c r="E100" s="2">
        <v>7.8136453151607856E-3</v>
      </c>
    </row>
    <row r="101" spans="1:5" ht="15.75" x14ac:dyDescent="0.25">
      <c r="A101" s="1" t="s">
        <v>226</v>
      </c>
      <c r="B101" s="1" t="s">
        <v>224</v>
      </c>
      <c r="C101" s="1" t="s">
        <v>227</v>
      </c>
      <c r="D101" s="2">
        <v>0</v>
      </c>
      <c r="E101" s="2">
        <v>0</v>
      </c>
    </row>
    <row r="102" spans="1:5" ht="15.75" x14ac:dyDescent="0.25">
      <c r="A102" s="1" t="s">
        <v>228</v>
      </c>
      <c r="B102" s="1" t="s">
        <v>229</v>
      </c>
      <c r="C102" s="1" t="s">
        <v>230</v>
      </c>
      <c r="D102" s="2">
        <v>0.16145051999999999</v>
      </c>
      <c r="E102" s="2">
        <v>0.21560370177476862</v>
      </c>
    </row>
    <row r="103" spans="1:5" ht="15.75" x14ac:dyDescent="0.25">
      <c r="A103" s="1" t="s">
        <v>231</v>
      </c>
      <c r="B103" s="1" t="s">
        <v>232</v>
      </c>
      <c r="C103" s="1" t="s">
        <v>233</v>
      </c>
      <c r="D103" s="2">
        <v>1.4728100000000001E-2</v>
      </c>
      <c r="E103" s="2">
        <v>2.0773646647296119E-2</v>
      </c>
    </row>
    <row r="104" spans="1:5" ht="15.75" x14ac:dyDescent="0.25">
      <c r="A104" s="1" t="s">
        <v>234</v>
      </c>
      <c r="B104" s="1" t="s">
        <v>235</v>
      </c>
      <c r="C104" s="1" t="s">
        <v>236</v>
      </c>
      <c r="D104" s="2">
        <v>0.15933984000000001</v>
      </c>
      <c r="E104" s="2">
        <v>0.21866615433174605</v>
      </c>
    </row>
    <row r="105" spans="1:5" ht="15.75" x14ac:dyDescent="0.25">
      <c r="A105" s="1" t="s">
        <v>237</v>
      </c>
      <c r="B105" s="1" t="s">
        <v>238</v>
      </c>
      <c r="C105" s="1" t="s">
        <v>239</v>
      </c>
      <c r="D105" s="2">
        <v>0.14998196999999999</v>
      </c>
      <c r="E105" s="2">
        <v>0.20706017892150094</v>
      </c>
    </row>
    <row r="106" spans="1:5" ht="15.75" x14ac:dyDescent="0.25">
      <c r="A106" s="1" t="s">
        <v>240</v>
      </c>
      <c r="B106" s="1" t="s">
        <v>238</v>
      </c>
      <c r="C106" s="1" t="s">
        <v>241</v>
      </c>
      <c r="D106" s="2">
        <v>1.237475E-2</v>
      </c>
      <c r="E106" s="2">
        <v>1.7084173178341662E-2</v>
      </c>
    </row>
    <row r="107" spans="1:5" ht="15.75" x14ac:dyDescent="0.25">
      <c r="A107" s="1" t="s">
        <v>242</v>
      </c>
      <c r="B107" s="1" t="s">
        <v>238</v>
      </c>
      <c r="C107" s="1" t="s">
        <v>243</v>
      </c>
      <c r="D107" s="2">
        <v>0.94196596999999993</v>
      </c>
      <c r="E107" s="2">
        <v>1.3004472623353673</v>
      </c>
    </row>
    <row r="108" spans="1:5" ht="15.75" x14ac:dyDescent="0.25">
      <c r="A108" s="1" t="s">
        <v>244</v>
      </c>
      <c r="B108" s="1" t="s">
        <v>238</v>
      </c>
      <c r="C108" s="1" t="s">
        <v>245</v>
      </c>
      <c r="D108" s="2">
        <v>0.12572745999999999</v>
      </c>
      <c r="E108" s="2">
        <v>0.17357519949195127</v>
      </c>
    </row>
    <row r="109" spans="1:5" ht="15.75" x14ac:dyDescent="0.25">
      <c r="A109" s="1" t="s">
        <v>246</v>
      </c>
      <c r="B109" s="1" t="s">
        <v>247</v>
      </c>
      <c r="C109" s="1" t="s">
        <v>248</v>
      </c>
      <c r="D109" s="2">
        <v>1.604421E-2</v>
      </c>
      <c r="E109" s="2">
        <v>2.0384989708535563E-2</v>
      </c>
    </row>
    <row r="110" spans="1:5" ht="15.75" x14ac:dyDescent="0.25">
      <c r="A110" s="1" t="s">
        <v>249</v>
      </c>
      <c r="B110" s="1" t="s">
        <v>247</v>
      </c>
      <c r="C110" s="1" t="s">
        <v>250</v>
      </c>
      <c r="D110" s="2">
        <v>7.3090290000000002E-2</v>
      </c>
      <c r="E110" s="2">
        <v>9.2864953116662013E-2</v>
      </c>
    </row>
    <row r="111" spans="1:5" ht="15.75" x14ac:dyDescent="0.25">
      <c r="A111" s="1" t="s">
        <v>251</v>
      </c>
      <c r="B111" s="1" t="s">
        <v>247</v>
      </c>
      <c r="C111" s="1" t="s">
        <v>252</v>
      </c>
      <c r="D111" s="2">
        <v>0.17945746000000001</v>
      </c>
      <c r="E111" s="2">
        <v>0.22800988488806445</v>
      </c>
    </row>
    <row r="112" spans="1:5" ht="15.75" x14ac:dyDescent="0.25">
      <c r="A112" s="1" t="s">
        <v>253</v>
      </c>
      <c r="B112" s="1" t="s">
        <v>254</v>
      </c>
      <c r="C112" s="1" t="s">
        <v>255</v>
      </c>
      <c r="D112" s="2">
        <v>4.7625000000000001E-2</v>
      </c>
      <c r="E112" s="2">
        <v>5.0223037742415141E-2</v>
      </c>
    </row>
    <row r="113" spans="1:5" ht="15.75" x14ac:dyDescent="0.25">
      <c r="A113" s="1" t="s">
        <v>256</v>
      </c>
      <c r="B113" s="1" t="s">
        <v>254</v>
      </c>
      <c r="C113" s="1" t="s">
        <v>257</v>
      </c>
      <c r="D113" s="2">
        <v>2.0002500000000003E-2</v>
      </c>
      <c r="E113" s="2">
        <v>2.1093675851814361E-2</v>
      </c>
    </row>
    <row r="114" spans="1:5" ht="15.75" x14ac:dyDescent="0.25">
      <c r="A114" s="1" t="s">
        <v>258</v>
      </c>
      <c r="B114" s="1" t="s">
        <v>254</v>
      </c>
      <c r="C114" s="1" t="s">
        <v>259</v>
      </c>
      <c r="D114" s="2">
        <v>4.7625000000000002E-3</v>
      </c>
      <c r="E114" s="2">
        <v>5.0223037742415143E-3</v>
      </c>
    </row>
    <row r="115" spans="1:5" ht="15.75" x14ac:dyDescent="0.25">
      <c r="A115" s="1" t="s">
        <v>260</v>
      </c>
      <c r="B115" s="1" t="s">
        <v>261</v>
      </c>
      <c r="C115" s="1" t="s">
        <v>262</v>
      </c>
      <c r="D115" s="2">
        <v>5.7542999999999997E-2</v>
      </c>
      <c r="E115" s="2">
        <v>5.9971860343929123E-2</v>
      </c>
    </row>
    <row r="116" spans="1:5" ht="15.75" x14ac:dyDescent="0.25">
      <c r="A116" s="1" t="s">
        <v>263</v>
      </c>
      <c r="B116" s="1" t="s">
        <v>261</v>
      </c>
      <c r="C116" s="1" t="s">
        <v>264</v>
      </c>
      <c r="D116" s="2">
        <v>2.1099099999999999E-2</v>
      </c>
      <c r="E116" s="2">
        <v>2.1989682126107347E-2</v>
      </c>
    </row>
    <row r="117" spans="1:5" ht="15.75" x14ac:dyDescent="0.25">
      <c r="A117" s="1" t="s">
        <v>265</v>
      </c>
      <c r="B117" s="1" t="s">
        <v>261</v>
      </c>
      <c r="C117" s="1" t="s">
        <v>266</v>
      </c>
      <c r="D117" s="2">
        <v>8.6314499999999988E-3</v>
      </c>
      <c r="E117" s="2">
        <v>8.9957790515893688E-3</v>
      </c>
    </row>
    <row r="118" spans="1:5" ht="15.75" x14ac:dyDescent="0.25">
      <c r="A118" s="1" t="s">
        <v>267</v>
      </c>
      <c r="B118" s="1" t="s">
        <v>268</v>
      </c>
      <c r="C118" s="1" t="s">
        <v>269</v>
      </c>
      <c r="D118" s="2">
        <v>1.2354550000000001E-2</v>
      </c>
      <c r="E118" s="2">
        <v>1.3060468312278663E-2</v>
      </c>
    </row>
    <row r="119" spans="1:5" ht="15.75" x14ac:dyDescent="0.25">
      <c r="A119" s="1" t="s">
        <v>270</v>
      </c>
      <c r="B119" s="1" t="s">
        <v>271</v>
      </c>
      <c r="C119" s="1" t="s">
        <v>272</v>
      </c>
      <c r="D119" s="2">
        <v>9.1382400000000003E-2</v>
      </c>
      <c r="E119" s="2">
        <v>9.6052471147175689E-2</v>
      </c>
    </row>
    <row r="120" spans="1:5" ht="15.75" x14ac:dyDescent="0.25">
      <c r="A120" s="1" t="s">
        <v>273</v>
      </c>
      <c r="B120" s="1" t="s">
        <v>271</v>
      </c>
      <c r="C120" s="1" t="s">
        <v>274</v>
      </c>
      <c r="D120" s="2">
        <v>1.8086099999999997E-2</v>
      </c>
      <c r="E120" s="2">
        <v>1.9010384914545184E-2</v>
      </c>
    </row>
    <row r="121" spans="1:5" ht="15.75" x14ac:dyDescent="0.25">
      <c r="A121" s="1" t="s">
        <v>275</v>
      </c>
      <c r="B121" s="1" t="s">
        <v>271</v>
      </c>
      <c r="C121" s="1" t="s">
        <v>276</v>
      </c>
      <c r="D121" s="2">
        <v>1.3326599999999999E-2</v>
      </c>
      <c r="E121" s="2">
        <v>1.4007652042296453E-2</v>
      </c>
    </row>
    <row r="122" spans="1:5" ht="15.75" x14ac:dyDescent="0.25">
      <c r="A122" s="1" t="s">
        <v>277</v>
      </c>
      <c r="B122" s="1" t="s">
        <v>271</v>
      </c>
      <c r="C122" s="1" t="s">
        <v>278</v>
      </c>
      <c r="D122" s="2">
        <v>0</v>
      </c>
      <c r="E122" s="2">
        <v>0</v>
      </c>
    </row>
    <row r="123" spans="1:5" ht="15.75" x14ac:dyDescent="0.25">
      <c r="A123" s="1" t="s">
        <v>279</v>
      </c>
      <c r="B123" s="1" t="s">
        <v>271</v>
      </c>
      <c r="C123" s="1" t="s">
        <v>280</v>
      </c>
      <c r="D123" s="2">
        <v>1.9989900000000001E-2</v>
      </c>
      <c r="E123" s="2">
        <v>2.101147806344468E-2</v>
      </c>
    </row>
    <row r="124" spans="1:5" ht="15.75" x14ac:dyDescent="0.25">
      <c r="A124" s="1" t="s">
        <v>281</v>
      </c>
      <c r="B124" s="1" t="s">
        <v>271</v>
      </c>
      <c r="C124" s="1" t="s">
        <v>282</v>
      </c>
      <c r="D124" s="2">
        <v>0.27509909999999999</v>
      </c>
      <c r="E124" s="2">
        <v>0.28915796001597677</v>
      </c>
    </row>
    <row r="125" spans="1:5" ht="15.75" x14ac:dyDescent="0.25">
      <c r="A125" s="1" t="s">
        <v>283</v>
      </c>
      <c r="B125" s="1" t="s">
        <v>271</v>
      </c>
      <c r="C125" s="1" t="s">
        <v>284</v>
      </c>
      <c r="D125" s="2">
        <v>1.14228E-2</v>
      </c>
      <c r="E125" s="2">
        <v>1.2006558893396961E-2</v>
      </c>
    </row>
    <row r="126" spans="1:5" ht="15.75" x14ac:dyDescent="0.25">
      <c r="A126" s="1" t="s">
        <v>285</v>
      </c>
      <c r="B126" s="1" t="s">
        <v>271</v>
      </c>
      <c r="C126" s="1" t="s">
        <v>286</v>
      </c>
      <c r="D126" s="2">
        <v>0.19037999999999999</v>
      </c>
      <c r="E126" s="2">
        <v>0.20010931488994932</v>
      </c>
    </row>
    <row r="127" spans="1:5" ht="15.75" x14ac:dyDescent="0.25">
      <c r="A127" s="1" t="s">
        <v>287</v>
      </c>
      <c r="B127" s="1" t="s">
        <v>271</v>
      </c>
      <c r="C127" s="1" t="s">
        <v>288</v>
      </c>
      <c r="D127" s="2">
        <v>0</v>
      </c>
      <c r="E127" s="2">
        <v>0</v>
      </c>
    </row>
    <row r="128" spans="1:5" ht="15.75" x14ac:dyDescent="0.25">
      <c r="A128" s="1" t="s">
        <v>289</v>
      </c>
      <c r="B128" s="1" t="s">
        <v>271</v>
      </c>
      <c r="C128" s="1" t="s">
        <v>290</v>
      </c>
      <c r="D128" s="2">
        <v>0.23607119999999998</v>
      </c>
      <c r="E128" s="2">
        <v>0.24813555046353716</v>
      </c>
    </row>
    <row r="129" spans="1:5" ht="15.75" x14ac:dyDescent="0.25">
      <c r="A129" s="1" t="s">
        <v>291</v>
      </c>
      <c r="B129" s="1" t="s">
        <v>292</v>
      </c>
      <c r="C129" s="1" t="s">
        <v>293</v>
      </c>
      <c r="D129" s="2">
        <v>0.10756592</v>
      </c>
      <c r="E129" s="2">
        <v>0.11194987719079139</v>
      </c>
    </row>
    <row r="130" spans="1:5" ht="15.75" x14ac:dyDescent="0.25">
      <c r="A130" s="1" t="s">
        <v>294</v>
      </c>
      <c r="B130" s="1" t="s">
        <v>295</v>
      </c>
      <c r="C130" s="1" t="s">
        <v>296</v>
      </c>
      <c r="D130" s="2">
        <v>1.53048E-2</v>
      </c>
      <c r="E130" s="2">
        <v>1.6006191302892762E-2</v>
      </c>
    </row>
    <row r="131" spans="1:5" ht="15.75" x14ac:dyDescent="0.25">
      <c r="A131" s="1" t="s">
        <v>297</v>
      </c>
      <c r="B131" s="1" t="s">
        <v>295</v>
      </c>
      <c r="C131" s="1" t="s">
        <v>298</v>
      </c>
      <c r="D131" s="2">
        <v>1.052205E-2</v>
      </c>
      <c r="E131" s="2">
        <v>1.1004256520738774E-2</v>
      </c>
    </row>
    <row r="132" spans="1:5" ht="15.75" x14ac:dyDescent="0.25">
      <c r="A132" s="1" t="s">
        <v>299</v>
      </c>
      <c r="B132" s="1" t="s">
        <v>295</v>
      </c>
      <c r="C132" s="1" t="s">
        <v>300</v>
      </c>
      <c r="D132" s="2">
        <v>3.0609600000000001E-2</v>
      </c>
      <c r="E132" s="2">
        <v>3.2012382605785525E-2</v>
      </c>
    </row>
    <row r="133" spans="1:5" ht="15.75" x14ac:dyDescent="0.25">
      <c r="A133" s="1" t="s">
        <v>301</v>
      </c>
      <c r="B133" s="1" t="s">
        <v>302</v>
      </c>
      <c r="C133" s="1" t="s">
        <v>303</v>
      </c>
      <c r="D133" s="2">
        <v>4.1920559999999996E-2</v>
      </c>
      <c r="E133" s="2">
        <v>4.4024490396026079E-2</v>
      </c>
    </row>
    <row r="134" spans="1:5" ht="15.75" x14ac:dyDescent="0.25">
      <c r="A134" s="1" t="s">
        <v>304</v>
      </c>
      <c r="B134" s="1" t="s">
        <v>302</v>
      </c>
      <c r="C134" s="1" t="s">
        <v>305</v>
      </c>
      <c r="D134" s="2">
        <v>2.2865760000000002E-2</v>
      </c>
      <c r="E134" s="2">
        <v>2.4013358397832415E-2</v>
      </c>
    </row>
    <row r="135" spans="1:5" ht="15.75" x14ac:dyDescent="0.25">
      <c r="A135" s="1" t="s">
        <v>306</v>
      </c>
      <c r="B135" s="1" t="s">
        <v>307</v>
      </c>
      <c r="C135" s="1" t="s">
        <v>308</v>
      </c>
      <c r="D135" s="2">
        <v>5.5068100000000002E-2</v>
      </c>
      <c r="E135" s="2">
        <v>5.7951170744540911E-2</v>
      </c>
    </row>
    <row r="136" spans="1:5" ht="15.75" x14ac:dyDescent="0.25">
      <c r="A136" s="1" t="s">
        <v>309</v>
      </c>
      <c r="B136" s="1" t="s">
        <v>310</v>
      </c>
      <c r="C136" s="1" t="s">
        <v>311</v>
      </c>
      <c r="D136" s="2">
        <v>8.9846820000000008E-2</v>
      </c>
      <c r="E136" s="2">
        <v>0.12578303233935323</v>
      </c>
    </row>
    <row r="137" spans="1:5" ht="15.75" x14ac:dyDescent="0.25">
      <c r="A137" s="1" t="s">
        <v>312</v>
      </c>
      <c r="B137" s="1" t="s">
        <v>313</v>
      </c>
      <c r="C137" s="1" t="s">
        <v>314</v>
      </c>
      <c r="D137" s="2">
        <v>5.5232000000000003E-2</v>
      </c>
      <c r="E137" s="2">
        <v>5.9574376287603419E-2</v>
      </c>
    </row>
    <row r="138" spans="1:5" ht="15.75" x14ac:dyDescent="0.25">
      <c r="A138" s="1" t="s">
        <v>315</v>
      </c>
      <c r="B138" s="1" t="s">
        <v>316</v>
      </c>
      <c r="C138" s="1" t="s">
        <v>250</v>
      </c>
      <c r="D138" s="2">
        <v>1.1595889999999999E-2</v>
      </c>
      <c r="E138" s="2">
        <v>1.4462502650319908E-2</v>
      </c>
    </row>
    <row r="139" spans="1:5" ht="15.75" x14ac:dyDescent="0.25">
      <c r="A139" s="1" t="s">
        <v>317</v>
      </c>
      <c r="B139" s="1" t="s">
        <v>316</v>
      </c>
      <c r="C139" s="1" t="s">
        <v>318</v>
      </c>
      <c r="D139" s="2">
        <v>0.13182695999999999</v>
      </c>
      <c r="E139" s="2">
        <v>0.16441581960363685</v>
      </c>
    </row>
    <row r="140" spans="1:5" ht="15.75" x14ac:dyDescent="0.25">
      <c r="A140" s="1" t="s">
        <v>319</v>
      </c>
      <c r="B140" s="1" t="s">
        <v>316</v>
      </c>
      <c r="C140" s="1" t="s">
        <v>320</v>
      </c>
      <c r="D140" s="2">
        <v>5.0655730000000003E-2</v>
      </c>
      <c r="E140" s="2">
        <v>6.3178301051397504E-2</v>
      </c>
    </row>
    <row r="141" spans="1:5" ht="15.75" x14ac:dyDescent="0.25">
      <c r="A141" s="1" t="s">
        <v>321</v>
      </c>
      <c r="B141" s="1" t="s">
        <v>316</v>
      </c>
      <c r="C141" s="1" t="s">
        <v>322</v>
      </c>
      <c r="D141" s="2">
        <v>9.1546500000000003E-3</v>
      </c>
      <c r="E141" s="2">
        <v>1.141776525025256E-2</v>
      </c>
    </row>
    <row r="142" spans="1:5" ht="15.75" x14ac:dyDescent="0.25">
      <c r="A142" s="1" t="s">
        <v>323</v>
      </c>
      <c r="B142" s="1" t="s">
        <v>316</v>
      </c>
      <c r="C142" s="1" t="s">
        <v>324</v>
      </c>
      <c r="D142" s="2">
        <v>2.2581469999999999E-2</v>
      </c>
      <c r="E142" s="2">
        <v>2.8163820950622979E-2</v>
      </c>
    </row>
    <row r="143" spans="1:5" ht="15.75" x14ac:dyDescent="0.25">
      <c r="A143" s="1" t="s">
        <v>325</v>
      </c>
      <c r="B143" s="1" t="s">
        <v>316</v>
      </c>
      <c r="C143" s="1" t="s">
        <v>326</v>
      </c>
      <c r="D143" s="2">
        <v>3.6618600000000003E-3</v>
      </c>
      <c r="E143" s="2">
        <v>4.5671061001010243E-3</v>
      </c>
    </row>
    <row r="144" spans="1:5" ht="15.75" x14ac:dyDescent="0.25">
      <c r="A144" s="1" t="s">
        <v>327</v>
      </c>
      <c r="B144" s="1" t="s">
        <v>328</v>
      </c>
      <c r="C144" s="1" t="s">
        <v>286</v>
      </c>
      <c r="D144" s="2">
        <v>4.2065319999999996E-2</v>
      </c>
      <c r="E144" s="2">
        <v>4.4059912226493352E-2</v>
      </c>
    </row>
    <row r="145" spans="1:5" ht="15.75" x14ac:dyDescent="0.25">
      <c r="A145" s="1" t="s">
        <v>329</v>
      </c>
      <c r="B145" s="1" t="s">
        <v>328</v>
      </c>
      <c r="C145" s="1" t="s">
        <v>330</v>
      </c>
      <c r="D145" s="2">
        <v>4.875753E-2</v>
      </c>
      <c r="E145" s="2">
        <v>5.1069443717071845E-2</v>
      </c>
    </row>
    <row r="146" spans="1:5" ht="15.75" x14ac:dyDescent="0.25">
      <c r="A146" s="1" t="s">
        <v>331</v>
      </c>
      <c r="B146" s="1" t="s">
        <v>332</v>
      </c>
      <c r="C146" s="1" t="s">
        <v>333</v>
      </c>
      <c r="D146" s="2">
        <v>0.13125042000000001</v>
      </c>
      <c r="E146" s="2">
        <v>0.13808900162760382</v>
      </c>
    </row>
    <row r="147" spans="1:5" ht="15.75" x14ac:dyDescent="0.25">
      <c r="A147" s="1" t="s">
        <v>334</v>
      </c>
      <c r="B147" s="1" t="s">
        <v>332</v>
      </c>
      <c r="C147" s="1" t="s">
        <v>335</v>
      </c>
      <c r="D147" s="2">
        <v>0.16739183999999999</v>
      </c>
      <c r="E147" s="2">
        <v>0.17611350932216138</v>
      </c>
    </row>
    <row r="148" spans="1:5" ht="15.75" x14ac:dyDescent="0.25">
      <c r="A148" s="1" t="s">
        <v>336</v>
      </c>
      <c r="B148" s="1" t="s">
        <v>332</v>
      </c>
      <c r="C148" s="1" t="s">
        <v>337</v>
      </c>
      <c r="D148" s="2">
        <v>7.6087200000000002E-3</v>
      </c>
      <c r="E148" s="2">
        <v>8.0051595146437005E-3</v>
      </c>
    </row>
    <row r="149" spans="1:5" ht="15.75" x14ac:dyDescent="0.25">
      <c r="A149" s="1" t="s">
        <v>338</v>
      </c>
      <c r="B149" s="1" t="s">
        <v>339</v>
      </c>
      <c r="C149" s="1" t="s">
        <v>340</v>
      </c>
      <c r="D149" s="2">
        <v>1.2467649999999999E-2</v>
      </c>
      <c r="E149" s="2">
        <v>1.2993903074517976E-2</v>
      </c>
    </row>
    <row r="150" spans="1:5" ht="15.75" x14ac:dyDescent="0.25">
      <c r="A150" s="1" t="s">
        <v>341</v>
      </c>
      <c r="B150" s="1" t="s">
        <v>339</v>
      </c>
      <c r="C150" s="1" t="s">
        <v>342</v>
      </c>
      <c r="D150" s="2">
        <v>5.8502049999999993E-2</v>
      </c>
      <c r="E150" s="2">
        <v>6.0971391349661272E-2</v>
      </c>
    </row>
    <row r="151" spans="1:5" ht="15.75" x14ac:dyDescent="0.25">
      <c r="A151" s="1" t="s">
        <v>343</v>
      </c>
      <c r="B151" s="1" t="s">
        <v>339</v>
      </c>
      <c r="C151" s="1" t="s">
        <v>344</v>
      </c>
      <c r="D151" s="2">
        <v>0.2531892</v>
      </c>
      <c r="E151" s="2">
        <v>0.26387618551328818</v>
      </c>
    </row>
    <row r="152" spans="1:5" ht="15.75" x14ac:dyDescent="0.25">
      <c r="A152" s="1" t="s">
        <v>345</v>
      </c>
      <c r="B152" s="1" t="s">
        <v>346</v>
      </c>
      <c r="C152" s="1" t="s">
        <v>347</v>
      </c>
      <c r="D152" s="2">
        <v>7.6891810000000005E-2</v>
      </c>
      <c r="E152" s="2">
        <v>0.10915619942647854</v>
      </c>
    </row>
    <row r="153" spans="1:5" ht="15.75" x14ac:dyDescent="0.25">
      <c r="A153" s="1" t="s">
        <v>348</v>
      </c>
      <c r="B153" s="1" t="s">
        <v>346</v>
      </c>
      <c r="C153" s="1" t="s">
        <v>349</v>
      </c>
      <c r="D153" s="2">
        <v>7.3668800000000001E-3</v>
      </c>
      <c r="E153" s="2">
        <v>1.0458078986968003E-2</v>
      </c>
    </row>
    <row r="154" spans="1:5" ht="15.75" x14ac:dyDescent="0.25">
      <c r="A154" s="1" t="s">
        <v>350</v>
      </c>
      <c r="B154" s="1" t="s">
        <v>346</v>
      </c>
      <c r="C154" s="1" t="s">
        <v>351</v>
      </c>
      <c r="D154" s="2">
        <v>9.024428000000001E-2</v>
      </c>
      <c r="E154" s="2">
        <v>0.12811146759035805</v>
      </c>
    </row>
    <row r="155" spans="1:5" ht="15.75" x14ac:dyDescent="0.25">
      <c r="A155" s="1" t="s">
        <v>352</v>
      </c>
      <c r="B155" s="1" t="s">
        <v>346</v>
      </c>
      <c r="C155" s="1" t="s">
        <v>353</v>
      </c>
      <c r="D155" s="2">
        <v>1.6115050000000002E-2</v>
      </c>
      <c r="E155" s="2">
        <v>2.2877047783992511E-2</v>
      </c>
    </row>
    <row r="156" spans="1:5" ht="15.75" x14ac:dyDescent="0.25">
      <c r="A156" s="1" t="s">
        <v>354</v>
      </c>
      <c r="B156" s="1" t="s">
        <v>346</v>
      </c>
      <c r="C156" s="1" t="s">
        <v>355</v>
      </c>
      <c r="D156" s="2">
        <v>0</v>
      </c>
      <c r="E156" s="2">
        <v>0</v>
      </c>
    </row>
    <row r="157" spans="1:5" ht="15.75" x14ac:dyDescent="0.25">
      <c r="A157" s="1" t="s">
        <v>356</v>
      </c>
      <c r="B157" s="1" t="s">
        <v>357</v>
      </c>
      <c r="C157" s="1" t="s">
        <v>358</v>
      </c>
      <c r="D157" s="2">
        <v>0.139788</v>
      </c>
      <c r="E157" s="2">
        <v>0.14819762227353395</v>
      </c>
    </row>
    <row r="158" spans="1:5" ht="15.75" x14ac:dyDescent="0.25">
      <c r="A158" s="1" t="s">
        <v>359</v>
      </c>
      <c r="B158" s="1" t="s">
        <v>360</v>
      </c>
      <c r="C158" s="1" t="s">
        <v>361</v>
      </c>
      <c r="D158" s="2">
        <v>7.989156E-2</v>
      </c>
      <c r="E158" s="2">
        <v>8.4054174903758855E-2</v>
      </c>
    </row>
    <row r="159" spans="1:5" ht="15.75" x14ac:dyDescent="0.25">
      <c r="A159" s="1" t="s">
        <v>362</v>
      </c>
      <c r="B159" s="1" t="s">
        <v>363</v>
      </c>
      <c r="C159" s="1" t="s">
        <v>364</v>
      </c>
      <c r="D159" s="2">
        <v>0.11835384</v>
      </c>
      <c r="E159" s="2">
        <v>0.12547398685825875</v>
      </c>
    </row>
    <row r="160" spans="1:5" ht="15.75" x14ac:dyDescent="0.25">
      <c r="A160" s="1" t="s">
        <v>365</v>
      </c>
      <c r="B160" s="1" t="s">
        <v>366</v>
      </c>
      <c r="C160" s="1" t="s">
        <v>367</v>
      </c>
      <c r="D160" s="2">
        <v>0</v>
      </c>
      <c r="E160" s="2">
        <v>0</v>
      </c>
    </row>
    <row r="161" spans="1:5" ht="15.75" x14ac:dyDescent="0.25">
      <c r="A161" s="1" t="s">
        <v>368</v>
      </c>
      <c r="B161" s="1" t="s">
        <v>369</v>
      </c>
      <c r="C161" s="1" t="s">
        <v>370</v>
      </c>
      <c r="D161" s="2">
        <v>9.5101000000000007E-4</v>
      </c>
      <c r="E161" s="2">
        <v>1.0043404794592883E-3</v>
      </c>
    </row>
    <row r="162" spans="1:5" ht="15.75" x14ac:dyDescent="0.25">
      <c r="A162" s="1" t="s">
        <v>371</v>
      </c>
      <c r="B162" s="1" t="s">
        <v>369</v>
      </c>
      <c r="C162" s="1" t="s">
        <v>372</v>
      </c>
      <c r="D162" s="2">
        <v>0.29766613000000003</v>
      </c>
      <c r="E162" s="2">
        <v>0.31435857007075724</v>
      </c>
    </row>
    <row r="163" spans="1:5" ht="15.75" x14ac:dyDescent="0.25">
      <c r="A163" s="1" t="s">
        <v>373</v>
      </c>
      <c r="B163" s="1" t="s">
        <v>374</v>
      </c>
      <c r="C163" s="1" t="s">
        <v>375</v>
      </c>
      <c r="D163" s="2">
        <v>0.71303848000000003</v>
      </c>
      <c r="E163" s="2">
        <v>0.77551640841079916</v>
      </c>
    </row>
    <row r="164" spans="1:5" ht="15.75" x14ac:dyDescent="0.25">
      <c r="A164" s="1" t="s">
        <v>376</v>
      </c>
      <c r="B164" s="1" t="s">
        <v>377</v>
      </c>
      <c r="C164" s="1" t="s">
        <v>378</v>
      </c>
      <c r="D164" s="2">
        <v>0.16974831000000001</v>
      </c>
      <c r="E164" s="2">
        <v>0.17530730462981134</v>
      </c>
    </row>
    <row r="165" spans="1:5" ht="15.75" x14ac:dyDescent="0.25">
      <c r="A165" s="1" t="s">
        <v>379</v>
      </c>
      <c r="B165" s="1" t="s">
        <v>380</v>
      </c>
      <c r="C165" s="1" t="s">
        <v>381</v>
      </c>
      <c r="D165" s="2">
        <v>3.6467199999999998E-2</v>
      </c>
      <c r="E165" s="2">
        <v>4.4079777589749784E-2</v>
      </c>
    </row>
    <row r="166" spans="1:5" ht="15.75" x14ac:dyDescent="0.25">
      <c r="A166" s="1" t="s">
        <v>382</v>
      </c>
      <c r="B166" s="1" t="s">
        <v>383</v>
      </c>
      <c r="C166" s="1" t="s">
        <v>384</v>
      </c>
      <c r="D166" s="2">
        <v>4.6246560000000006E-2</v>
      </c>
      <c r="E166" s="2">
        <v>4.785853104257605E-2</v>
      </c>
    </row>
    <row r="167" spans="1:5" ht="15.75" x14ac:dyDescent="0.25">
      <c r="A167" s="1" t="s">
        <v>385</v>
      </c>
      <c r="B167" s="1" t="s">
        <v>386</v>
      </c>
      <c r="C167" s="1" t="s">
        <v>387</v>
      </c>
      <c r="D167" s="2">
        <v>5.7299999999999999E-3</v>
      </c>
      <c r="E167" s="2">
        <v>6.0101953051249248E-3</v>
      </c>
    </row>
    <row r="168" spans="1:5" ht="15.75" x14ac:dyDescent="0.25">
      <c r="A168" s="1" t="s">
        <v>388</v>
      </c>
      <c r="B168" s="1" t="s">
        <v>386</v>
      </c>
      <c r="C168" s="1" t="s">
        <v>389</v>
      </c>
      <c r="D168" s="2">
        <v>0.241615</v>
      </c>
      <c r="E168" s="2">
        <v>0.25342990203276766</v>
      </c>
    </row>
    <row r="169" spans="1:5" ht="15.75" x14ac:dyDescent="0.25">
      <c r="A169" s="1" t="s">
        <v>390</v>
      </c>
      <c r="B169" s="1" t="s">
        <v>386</v>
      </c>
      <c r="C169" s="1" t="s">
        <v>391</v>
      </c>
      <c r="D169" s="2">
        <v>6.0164999999999996E-2</v>
      </c>
      <c r="E169" s="2">
        <v>6.3107050703811701E-2</v>
      </c>
    </row>
    <row r="170" spans="1:5" ht="15.75" x14ac:dyDescent="0.25">
      <c r="A170" s="1" t="s">
        <v>392</v>
      </c>
      <c r="B170" s="1" t="s">
        <v>393</v>
      </c>
      <c r="C170" s="1" t="s">
        <v>394</v>
      </c>
      <c r="D170" s="2">
        <v>4.2868319999999994E-2</v>
      </c>
      <c r="E170" s="2">
        <v>4.5447270830550404E-2</v>
      </c>
    </row>
    <row r="171" spans="1:5" ht="15.75" x14ac:dyDescent="0.25">
      <c r="A171" s="1" t="s">
        <v>395</v>
      </c>
      <c r="B171" s="1" t="s">
        <v>396</v>
      </c>
      <c r="C171" s="1" t="s">
        <v>397</v>
      </c>
      <c r="D171" s="2">
        <v>2.0634400000000001E-2</v>
      </c>
      <c r="E171" s="2">
        <v>2.9107056709276442E-2</v>
      </c>
    </row>
    <row r="172" spans="1:5" ht="15.75" x14ac:dyDescent="0.25">
      <c r="A172" s="1" t="s">
        <v>398</v>
      </c>
      <c r="B172" s="1" t="s">
        <v>396</v>
      </c>
      <c r="C172" s="1" t="s">
        <v>399</v>
      </c>
      <c r="D172" s="2">
        <v>1.238064E-2</v>
      </c>
      <c r="E172" s="2">
        <v>1.7464234025565864E-2</v>
      </c>
    </row>
    <row r="173" spans="1:5" ht="15.75" x14ac:dyDescent="0.25">
      <c r="A173" s="1" t="s">
        <v>400</v>
      </c>
      <c r="B173" s="1" t="s">
        <v>396</v>
      </c>
      <c r="C173" s="1" t="s">
        <v>401</v>
      </c>
      <c r="D173" s="2">
        <v>0.19809024</v>
      </c>
      <c r="E173" s="2">
        <v>0.27942774440905382</v>
      </c>
    </row>
    <row r="174" spans="1:5" ht="15.75" x14ac:dyDescent="0.25">
      <c r="A174" s="1" t="s">
        <v>402</v>
      </c>
      <c r="B174" s="1" t="s">
        <v>403</v>
      </c>
      <c r="C174" s="1" t="s">
        <v>404</v>
      </c>
      <c r="D174" s="2">
        <v>1.5120160000000001E-2</v>
      </c>
      <c r="E174" s="2">
        <v>1.5824177664283998E-2</v>
      </c>
    </row>
    <row r="175" spans="1:5" ht="15.75" x14ac:dyDescent="0.25">
      <c r="A175" s="1" t="s">
        <v>405</v>
      </c>
      <c r="B175" s="1" t="s">
        <v>406</v>
      </c>
      <c r="C175" s="1" t="s">
        <v>407</v>
      </c>
      <c r="D175" s="2">
        <v>5.6752800000000004E-3</v>
      </c>
      <c r="E175" s="2">
        <v>5.9572860048999546E-3</v>
      </c>
    </row>
    <row r="176" spans="1:5" ht="15.75" x14ac:dyDescent="0.25">
      <c r="A176" s="1" t="s">
        <v>408</v>
      </c>
      <c r="B176" s="1" t="s">
        <v>406</v>
      </c>
      <c r="C176" s="1" t="s">
        <v>409</v>
      </c>
      <c r="D176" s="2">
        <v>0.17971720000000002</v>
      </c>
      <c r="E176" s="2">
        <v>0.18864739015516524</v>
      </c>
    </row>
    <row r="177" spans="1:5" ht="15.75" x14ac:dyDescent="0.25">
      <c r="A177" s="1" t="s">
        <v>410</v>
      </c>
      <c r="B177" s="1" t="s">
        <v>411</v>
      </c>
      <c r="C177" s="1" t="s">
        <v>412</v>
      </c>
      <c r="D177" s="2">
        <v>4.8451500000000002E-2</v>
      </c>
      <c r="E177" s="2">
        <v>5.1831482826605796E-2</v>
      </c>
    </row>
    <row r="178" spans="1:5" ht="15.75" x14ac:dyDescent="0.25">
      <c r="A178" s="1" t="s">
        <v>413</v>
      </c>
      <c r="B178" s="1" t="s">
        <v>411</v>
      </c>
      <c r="C178" s="1" t="s">
        <v>414</v>
      </c>
      <c r="D178" s="2">
        <v>9.3313999999999994E-2</v>
      </c>
      <c r="E178" s="2">
        <v>9.982359655494448E-2</v>
      </c>
    </row>
    <row r="179" spans="1:5" ht="15.75" x14ac:dyDescent="0.25">
      <c r="A179" s="1" t="s">
        <v>415</v>
      </c>
      <c r="B179" s="1" t="s">
        <v>411</v>
      </c>
      <c r="C179" s="1" t="s">
        <v>416</v>
      </c>
      <c r="D179" s="2">
        <v>7.6266250000000008E-2</v>
      </c>
      <c r="E179" s="2">
        <v>8.1586593338175792E-2</v>
      </c>
    </row>
    <row r="180" spans="1:5" ht="15.75" x14ac:dyDescent="0.25">
      <c r="A180" s="1" t="s">
        <v>417</v>
      </c>
      <c r="B180" s="1" t="s">
        <v>411</v>
      </c>
      <c r="C180" s="1" t="s">
        <v>418</v>
      </c>
      <c r="D180" s="2">
        <v>3.9479E-2</v>
      </c>
      <c r="E180" s="2">
        <v>4.2233060080938051E-2</v>
      </c>
    </row>
    <row r="181" spans="1:5" ht="15.75" x14ac:dyDescent="0.25">
      <c r="A181" s="1" t="s">
        <v>419</v>
      </c>
      <c r="B181" s="1" t="s">
        <v>411</v>
      </c>
      <c r="C181" s="1" t="s">
        <v>420</v>
      </c>
      <c r="D181" s="2">
        <v>5.8321249999999998E-2</v>
      </c>
      <c r="E181" s="2">
        <v>6.2389747846840302E-2</v>
      </c>
    </row>
    <row r="182" spans="1:5" ht="15.75" x14ac:dyDescent="0.25">
      <c r="A182" s="1" t="s">
        <v>421</v>
      </c>
      <c r="B182" s="1" t="s">
        <v>411</v>
      </c>
      <c r="C182" s="1" t="s">
        <v>422</v>
      </c>
      <c r="D182" s="2">
        <v>0.12112875000000001</v>
      </c>
      <c r="E182" s="2">
        <v>0.12957870706651448</v>
      </c>
    </row>
    <row r="183" spans="1:5" ht="15.75" x14ac:dyDescent="0.25">
      <c r="A183" s="1" t="s">
        <v>423</v>
      </c>
      <c r="B183" s="1" t="s">
        <v>411</v>
      </c>
      <c r="C183" s="1" t="s">
        <v>424</v>
      </c>
      <c r="D183" s="2">
        <v>6.2807499999999999E-3</v>
      </c>
      <c r="E183" s="2">
        <v>6.7188959219674172E-3</v>
      </c>
    </row>
    <row r="184" spans="1:5" ht="15.75" x14ac:dyDescent="0.25">
      <c r="A184" s="1" t="s">
        <v>425</v>
      </c>
      <c r="B184" s="1" t="s">
        <v>411</v>
      </c>
      <c r="C184" s="1" t="s">
        <v>426</v>
      </c>
      <c r="D184" s="2">
        <v>8.9725000000000004E-4</v>
      </c>
      <c r="E184" s="2">
        <v>9.5984227456677397E-4</v>
      </c>
    </row>
    <row r="185" spans="1:5" ht="15.75" x14ac:dyDescent="0.25">
      <c r="A185" s="1" t="s">
        <v>427</v>
      </c>
      <c r="B185" s="1" t="s">
        <v>428</v>
      </c>
      <c r="C185" s="1" t="s">
        <v>429</v>
      </c>
      <c r="D185" s="2">
        <v>0.12443543999999999</v>
      </c>
      <c r="E185" s="2">
        <v>0.16762684283127854</v>
      </c>
    </row>
    <row r="186" spans="1:5" ht="15.75" x14ac:dyDescent="0.25">
      <c r="A186" s="1" t="s">
        <v>430</v>
      </c>
      <c r="B186" s="1" t="s">
        <v>428</v>
      </c>
      <c r="C186" s="1" t="s">
        <v>431</v>
      </c>
      <c r="D186" s="2">
        <v>0.12962024999999999</v>
      </c>
      <c r="E186" s="2">
        <v>0.17461129461591515</v>
      </c>
    </row>
    <row r="187" spans="1:5" ht="15.75" x14ac:dyDescent="0.25">
      <c r="A187" s="1" t="s">
        <v>432</v>
      </c>
      <c r="B187" s="1" t="s">
        <v>428</v>
      </c>
      <c r="C187" s="1" t="s">
        <v>433</v>
      </c>
      <c r="D187" s="2">
        <v>7.4891700000000005E-2</v>
      </c>
      <c r="E187" s="2">
        <v>0.10088652577808432</v>
      </c>
    </row>
    <row r="188" spans="1:5" ht="15.75" x14ac:dyDescent="0.25">
      <c r="A188" s="1" t="s">
        <v>434</v>
      </c>
      <c r="B188" s="1" t="s">
        <v>435</v>
      </c>
      <c r="C188" s="1" t="s">
        <v>436</v>
      </c>
      <c r="D188" s="2">
        <v>0</v>
      </c>
      <c r="E188" s="2">
        <v>0</v>
      </c>
    </row>
    <row r="189" spans="1:5" ht="15.75" x14ac:dyDescent="0.25">
      <c r="A189" s="1" t="s">
        <v>437</v>
      </c>
      <c r="B189" s="1" t="s">
        <v>438</v>
      </c>
      <c r="C189" s="1" t="s">
        <v>439</v>
      </c>
      <c r="D189" s="2">
        <v>3.6165739999999995E-2</v>
      </c>
      <c r="E189" s="2">
        <v>3.7840919673004215E-2</v>
      </c>
    </row>
    <row r="190" spans="1:5" ht="15.75" x14ac:dyDescent="0.25">
      <c r="A190" s="1" t="s">
        <v>440</v>
      </c>
      <c r="B190" s="1" t="s">
        <v>438</v>
      </c>
      <c r="C190" s="1" t="s">
        <v>441</v>
      </c>
      <c r="D190" s="2">
        <v>4.0924389999999998E-2</v>
      </c>
      <c r="E190" s="2">
        <v>4.2819988051031092E-2</v>
      </c>
    </row>
    <row r="191" spans="1:5" ht="15.75" x14ac:dyDescent="0.25">
      <c r="A191" s="1" t="s">
        <v>442</v>
      </c>
      <c r="B191" s="1" t="s">
        <v>443</v>
      </c>
      <c r="C191" s="1" t="s">
        <v>444</v>
      </c>
      <c r="D191" s="2">
        <v>0.33522739999999995</v>
      </c>
      <c r="E191" s="2">
        <v>0.35172986164884024</v>
      </c>
    </row>
    <row r="192" spans="1:5" ht="15.75" x14ac:dyDescent="0.25">
      <c r="A192" s="1" t="s">
        <v>445</v>
      </c>
      <c r="B192" s="1" t="s">
        <v>443</v>
      </c>
      <c r="C192" s="1" t="s">
        <v>446</v>
      </c>
      <c r="D192" s="2">
        <v>0</v>
      </c>
      <c r="E192" s="2">
        <v>0</v>
      </c>
    </row>
    <row r="193" spans="1:5" ht="15.75" x14ac:dyDescent="0.25">
      <c r="A193" s="1" t="s">
        <v>447</v>
      </c>
      <c r="B193" s="1" t="s">
        <v>448</v>
      </c>
      <c r="C193" s="1" t="s">
        <v>449</v>
      </c>
      <c r="D193" s="2">
        <v>0.97182029999999986</v>
      </c>
      <c r="E193" s="2">
        <v>1.0181192739844425</v>
      </c>
    </row>
    <row r="194" spans="1:5" ht="15.75" x14ac:dyDescent="0.25">
      <c r="A194" s="1" t="s">
        <v>450</v>
      </c>
      <c r="B194" s="1" t="s">
        <v>451</v>
      </c>
      <c r="C194" s="1" t="s">
        <v>452</v>
      </c>
      <c r="D194" s="2">
        <v>6.8061499999999995E-3</v>
      </c>
      <c r="E194" s="2">
        <v>9.4776411414694041E-3</v>
      </c>
    </row>
    <row r="195" spans="1:5" ht="15.75" x14ac:dyDescent="0.25">
      <c r="A195" s="1" t="s">
        <v>453</v>
      </c>
      <c r="B195" s="1" t="s">
        <v>454</v>
      </c>
      <c r="C195" s="1" t="s">
        <v>455</v>
      </c>
      <c r="D195" s="2">
        <v>0</v>
      </c>
      <c r="E195" s="2">
        <v>0</v>
      </c>
    </row>
    <row r="196" spans="1:5" ht="15.75" x14ac:dyDescent="0.25">
      <c r="A196" s="1" t="s">
        <v>456</v>
      </c>
      <c r="B196" s="1" t="s">
        <v>454</v>
      </c>
      <c r="C196" s="1" t="s">
        <v>457</v>
      </c>
      <c r="D196" s="2">
        <v>0</v>
      </c>
      <c r="E196" s="2">
        <v>0</v>
      </c>
    </row>
    <row r="197" spans="1:5" ht="15.75" x14ac:dyDescent="0.25">
      <c r="A197" s="1" t="s">
        <v>458</v>
      </c>
      <c r="B197" s="1" t="s">
        <v>454</v>
      </c>
      <c r="C197" s="1" t="s">
        <v>459</v>
      </c>
      <c r="D197" s="2">
        <v>1.24546E-2</v>
      </c>
      <c r="E197" s="2">
        <v>1.5952219933806727E-2</v>
      </c>
    </row>
    <row r="198" spans="1:5" ht="15.75" x14ac:dyDescent="0.25">
      <c r="A198" s="1" t="s">
        <v>460</v>
      </c>
      <c r="B198" s="1" t="s">
        <v>461</v>
      </c>
      <c r="C198" s="1" t="s">
        <v>462</v>
      </c>
      <c r="D198" s="2">
        <v>4.9141800000000006E-3</v>
      </c>
      <c r="E198" s="2">
        <v>5.4745555010917522E-3</v>
      </c>
    </row>
    <row r="199" spans="1:5" ht="15.75" x14ac:dyDescent="0.25">
      <c r="A199" s="1" t="s">
        <v>463</v>
      </c>
      <c r="B199" s="1" t="s">
        <v>464</v>
      </c>
      <c r="C199" s="1" t="s">
        <v>465</v>
      </c>
      <c r="D199" s="2">
        <v>3.310892E-2</v>
      </c>
      <c r="E199" s="2">
        <v>4.1739895615340007E-2</v>
      </c>
    </row>
    <row r="200" spans="1:5" ht="15.75" x14ac:dyDescent="0.25">
      <c r="A200" s="1" t="s">
        <v>466</v>
      </c>
      <c r="B200" s="1" t="s">
        <v>464</v>
      </c>
      <c r="C200" s="1" t="s">
        <v>467</v>
      </c>
      <c r="D200" s="2">
        <v>3.9476020000000001E-2</v>
      </c>
      <c r="E200" s="2">
        <v>4.9766798618290004E-2</v>
      </c>
    </row>
    <row r="201" spans="1:5" ht="15.75" x14ac:dyDescent="0.25">
      <c r="A201" s="1" t="s">
        <v>468</v>
      </c>
      <c r="B201" s="1" t="s">
        <v>464</v>
      </c>
      <c r="C201" s="1" t="s">
        <v>469</v>
      </c>
      <c r="D201" s="2">
        <v>5.7303899999999993E-3</v>
      </c>
      <c r="E201" s="2">
        <v>7.224212702655E-3</v>
      </c>
    </row>
    <row r="202" spans="1:5" ht="15.75" x14ac:dyDescent="0.25">
      <c r="A202" s="1" t="s">
        <v>470</v>
      </c>
      <c r="B202" s="1" t="s">
        <v>464</v>
      </c>
      <c r="C202" s="1" t="s">
        <v>471</v>
      </c>
      <c r="D202" s="2">
        <v>8.27723E-3</v>
      </c>
      <c r="E202" s="2">
        <v>1.0434973903835002E-2</v>
      </c>
    </row>
    <row r="203" spans="1:5" ht="15.75" x14ac:dyDescent="0.25">
      <c r="A203" s="1" t="s">
        <v>472</v>
      </c>
      <c r="B203" s="1" t="s">
        <v>464</v>
      </c>
      <c r="C203" s="1" t="s">
        <v>473</v>
      </c>
      <c r="D203" s="2">
        <v>0.18209905999999998</v>
      </c>
      <c r="E203" s="2">
        <v>0.22956942588436999</v>
      </c>
    </row>
    <row r="204" spans="1:5" ht="15.75" x14ac:dyDescent="0.25">
      <c r="A204" s="1" t="s">
        <v>474</v>
      </c>
      <c r="B204" s="1" t="s">
        <v>464</v>
      </c>
      <c r="C204" s="1" t="s">
        <v>475</v>
      </c>
      <c r="D204" s="2">
        <v>6.8127969999999996E-2</v>
      </c>
      <c r="E204" s="2">
        <v>8.5887862131565004E-2</v>
      </c>
    </row>
    <row r="205" spans="1:5" ht="15.75" x14ac:dyDescent="0.25">
      <c r="A205" s="1" t="s">
        <v>476</v>
      </c>
      <c r="B205" s="1" t="s">
        <v>477</v>
      </c>
      <c r="C205" s="1" t="s">
        <v>478</v>
      </c>
      <c r="D205" s="2">
        <v>8.470396999999999E-2</v>
      </c>
      <c r="E205" s="2">
        <v>8.8627417128878297E-2</v>
      </c>
    </row>
    <row r="206" spans="1:5" ht="15.75" x14ac:dyDescent="0.25">
      <c r="A206" s="1" t="s">
        <v>479</v>
      </c>
      <c r="B206" s="1" t="s">
        <v>477</v>
      </c>
      <c r="C206" s="1" t="s">
        <v>480</v>
      </c>
      <c r="D206" s="2">
        <v>2.0938059999999998E-2</v>
      </c>
      <c r="E206" s="2">
        <v>2.1907900863318234E-2</v>
      </c>
    </row>
    <row r="207" spans="1:5" ht="15.75" x14ac:dyDescent="0.25">
      <c r="A207" s="1" t="s">
        <v>481</v>
      </c>
      <c r="B207" s="1" t="s">
        <v>477</v>
      </c>
      <c r="C207" s="1" t="s">
        <v>482</v>
      </c>
      <c r="D207" s="2">
        <v>2.5696709999999998E-2</v>
      </c>
      <c r="E207" s="2">
        <v>2.6886969241345104E-2</v>
      </c>
    </row>
    <row r="208" spans="1:5" ht="15.75" x14ac:dyDescent="0.25">
      <c r="A208" s="1" t="s">
        <v>483</v>
      </c>
      <c r="B208" s="1" t="s">
        <v>484</v>
      </c>
      <c r="C208" s="1" t="s">
        <v>485</v>
      </c>
      <c r="D208" s="2">
        <v>0</v>
      </c>
      <c r="E208" s="2">
        <v>0</v>
      </c>
    </row>
    <row r="209" spans="1:5" ht="15.75" x14ac:dyDescent="0.25">
      <c r="A209" s="1" t="s">
        <v>486</v>
      </c>
      <c r="B209" s="1" t="s">
        <v>487</v>
      </c>
      <c r="C209" s="1" t="s">
        <v>488</v>
      </c>
      <c r="D209" s="2">
        <v>0</v>
      </c>
      <c r="E209" s="2">
        <v>0</v>
      </c>
    </row>
    <row r="210" spans="1:5" ht="15.75" x14ac:dyDescent="0.25">
      <c r="A210" s="1" t="s">
        <v>489</v>
      </c>
      <c r="B210" s="1" t="s">
        <v>487</v>
      </c>
      <c r="C210" s="1" t="s">
        <v>490</v>
      </c>
      <c r="D210" s="2">
        <v>8.1683280000000011E-2</v>
      </c>
      <c r="E210" s="2">
        <v>0.10582120199663431</v>
      </c>
    </row>
    <row r="211" spans="1:5" ht="15.75" x14ac:dyDescent="0.25">
      <c r="A211" s="1" t="s">
        <v>491</v>
      </c>
      <c r="B211" s="1" t="s">
        <v>487</v>
      </c>
      <c r="C211" s="1" t="s">
        <v>492</v>
      </c>
      <c r="D211" s="2">
        <v>0.10440720000000002</v>
      </c>
      <c r="E211" s="2">
        <v>0.13526018300321679</v>
      </c>
    </row>
    <row r="212" spans="1:5" ht="15.75" x14ac:dyDescent="0.25">
      <c r="A212" s="1" t="s">
        <v>493</v>
      </c>
      <c r="B212" s="1" t="s">
        <v>487</v>
      </c>
      <c r="C212" s="1" t="s">
        <v>494</v>
      </c>
      <c r="D212" s="2">
        <v>0.10563552</v>
      </c>
      <c r="E212" s="2">
        <v>0.13685147927384284</v>
      </c>
    </row>
    <row r="213" spans="1:5" ht="15.75" x14ac:dyDescent="0.25">
      <c r="A213" s="1" t="s">
        <v>495</v>
      </c>
      <c r="B213" s="1" t="s">
        <v>496</v>
      </c>
      <c r="C213" s="1" t="s">
        <v>497</v>
      </c>
      <c r="D213" s="2">
        <v>6.3382000000000004E-3</v>
      </c>
      <c r="E213" s="2">
        <v>7.8983638017620598E-3</v>
      </c>
    </row>
    <row r="214" spans="1:5" ht="15.75" x14ac:dyDescent="0.25">
      <c r="A214" s="1" t="s">
        <v>498</v>
      </c>
      <c r="B214" s="1" t="s">
        <v>496</v>
      </c>
      <c r="C214" s="1" t="s">
        <v>499</v>
      </c>
      <c r="D214" s="2">
        <v>7.2255480000000011E-2</v>
      </c>
      <c r="E214" s="2">
        <v>9.0041347340087494E-2</v>
      </c>
    </row>
    <row r="215" spans="1:5" ht="15.75" x14ac:dyDescent="0.25">
      <c r="A215" s="1" t="s">
        <v>500</v>
      </c>
      <c r="B215" s="1" t="s">
        <v>496</v>
      </c>
      <c r="C215" s="1" t="s">
        <v>501</v>
      </c>
      <c r="D215" s="2">
        <v>0.13944040000000002</v>
      </c>
      <c r="E215" s="2">
        <v>0.17376400363876535</v>
      </c>
    </row>
    <row r="216" spans="1:5" ht="15.75" x14ac:dyDescent="0.25">
      <c r="A216" s="1" t="s">
        <v>502</v>
      </c>
      <c r="B216" s="1" t="s">
        <v>496</v>
      </c>
      <c r="C216" s="1" t="s">
        <v>503</v>
      </c>
      <c r="D216" s="2">
        <v>0.10014356000000001</v>
      </c>
      <c r="E216" s="2">
        <v>0.12479414806784055</v>
      </c>
    </row>
    <row r="217" spans="1:5" ht="15.75" x14ac:dyDescent="0.25">
      <c r="A217" s="1" t="s">
        <v>504</v>
      </c>
      <c r="B217" s="1" t="s">
        <v>496</v>
      </c>
      <c r="C217" s="1" t="s">
        <v>505</v>
      </c>
      <c r="D217" s="2">
        <v>9.6974460000000012E-2</v>
      </c>
      <c r="E217" s="2">
        <v>0.12084496616695953</v>
      </c>
    </row>
    <row r="218" spans="1:5" ht="15.75" x14ac:dyDescent="0.25">
      <c r="A218" s="1" t="s">
        <v>506</v>
      </c>
      <c r="B218" s="1" t="s">
        <v>507</v>
      </c>
      <c r="C218" s="1" t="s">
        <v>508</v>
      </c>
      <c r="D218" s="2">
        <v>0.12159104000000001</v>
      </c>
      <c r="E218" s="2">
        <v>0.12713156053988892</v>
      </c>
    </row>
    <row r="219" spans="1:5" ht="15.75" x14ac:dyDescent="0.25">
      <c r="A219" s="1" t="s">
        <v>509</v>
      </c>
      <c r="B219" s="1" t="s">
        <v>507</v>
      </c>
      <c r="C219" s="1" t="s">
        <v>510</v>
      </c>
      <c r="D219" s="2">
        <v>6.6495100000000015E-2</v>
      </c>
      <c r="E219" s="2">
        <v>6.952507217025175E-2</v>
      </c>
    </row>
    <row r="220" spans="1:5" ht="15.75" x14ac:dyDescent="0.25">
      <c r="A220" s="1" t="s">
        <v>511</v>
      </c>
      <c r="B220" s="1" t="s">
        <v>512</v>
      </c>
      <c r="C220" s="1" t="s">
        <v>513</v>
      </c>
      <c r="D220" s="2">
        <v>0.1053085</v>
      </c>
      <c r="E220" s="2">
        <v>0.10990115955671559</v>
      </c>
    </row>
    <row r="221" spans="1:5" ht="15.75" x14ac:dyDescent="0.25">
      <c r="A221" s="1" t="s">
        <v>514</v>
      </c>
      <c r="B221" s="1" t="s">
        <v>515</v>
      </c>
      <c r="C221" s="1" t="s">
        <v>169</v>
      </c>
      <c r="D221" s="2">
        <v>7.7883060000000018E-2</v>
      </c>
      <c r="E221" s="2">
        <v>0.10190516440524947</v>
      </c>
    </row>
    <row r="222" spans="1:5" ht="15.75" x14ac:dyDescent="0.25">
      <c r="A222" s="1" t="s">
        <v>516</v>
      </c>
      <c r="B222" s="1" t="s">
        <v>515</v>
      </c>
      <c r="C222" s="1" t="s">
        <v>517</v>
      </c>
      <c r="D222" s="2">
        <v>0</v>
      </c>
      <c r="E222" s="2">
        <v>0</v>
      </c>
    </row>
    <row r="223" spans="1:5" ht="15.75" x14ac:dyDescent="0.25">
      <c r="A223" s="1" t="s">
        <v>518</v>
      </c>
      <c r="B223" s="1" t="s">
        <v>515</v>
      </c>
      <c r="C223" s="1" t="s">
        <v>519</v>
      </c>
      <c r="D223" s="2">
        <v>9.5942900000000018E-3</v>
      </c>
      <c r="E223" s="2">
        <v>1.2553534745574208E-2</v>
      </c>
    </row>
    <row r="224" spans="1:5" ht="15.75" x14ac:dyDescent="0.25">
      <c r="A224" s="1" t="s">
        <v>520</v>
      </c>
      <c r="B224" s="1" t="s">
        <v>521</v>
      </c>
      <c r="C224" s="1" t="s">
        <v>522</v>
      </c>
      <c r="D224" s="2">
        <v>4.7474099999999997E-3</v>
      </c>
      <c r="E224" s="2">
        <v>6.3686438120023874E-3</v>
      </c>
    </row>
    <row r="225" spans="1:5" ht="15.75" x14ac:dyDescent="0.25">
      <c r="A225" s="1" t="s">
        <v>523</v>
      </c>
      <c r="B225" s="1" t="s">
        <v>521</v>
      </c>
      <c r="C225" s="1" t="s">
        <v>524</v>
      </c>
      <c r="D225" s="2">
        <v>2.1099600000000001E-3</v>
      </c>
      <c r="E225" s="2">
        <v>2.8305083608899505E-3</v>
      </c>
    </row>
    <row r="226" spans="1:5" ht="15.75" x14ac:dyDescent="0.25">
      <c r="A226" s="1" t="s">
        <v>525</v>
      </c>
      <c r="B226" s="1" t="s">
        <v>521</v>
      </c>
      <c r="C226" s="1" t="s">
        <v>526</v>
      </c>
      <c r="D226" s="2">
        <v>1.7934660000000002E-2</v>
      </c>
      <c r="E226" s="2">
        <v>2.405932106756458E-2</v>
      </c>
    </row>
    <row r="227" spans="1:5" ht="15.75" x14ac:dyDescent="0.25">
      <c r="A227" s="1" t="s">
        <v>527</v>
      </c>
      <c r="B227" s="1" t="s">
        <v>521</v>
      </c>
      <c r="C227" s="1" t="s">
        <v>528</v>
      </c>
      <c r="D227" s="2">
        <v>4.2199200000000003E-3</v>
      </c>
      <c r="E227" s="2">
        <v>5.6610167217799011E-3</v>
      </c>
    </row>
    <row r="228" spans="1:5" ht="15.75" x14ac:dyDescent="0.25">
      <c r="A228" s="1" t="s">
        <v>529</v>
      </c>
      <c r="B228" s="1" t="s">
        <v>530</v>
      </c>
      <c r="C228" s="1" t="s">
        <v>531</v>
      </c>
      <c r="D228" s="2">
        <v>1.6124399999999999E-3</v>
      </c>
      <c r="E228" s="2">
        <v>2.1519571861362088E-3</v>
      </c>
    </row>
    <row r="229" spans="1:5" ht="15.75" x14ac:dyDescent="0.25">
      <c r="A229" s="1" t="s">
        <v>532</v>
      </c>
      <c r="B229" s="1" t="s">
        <v>530</v>
      </c>
      <c r="C229" s="1" t="s">
        <v>533</v>
      </c>
      <c r="D229" s="2">
        <v>5.3748000000000001E-4</v>
      </c>
      <c r="E229" s="2">
        <v>7.17319062045403E-4</v>
      </c>
    </row>
    <row r="230" spans="1:5" ht="15.75" x14ac:dyDescent="0.25">
      <c r="A230" s="1" t="s">
        <v>534</v>
      </c>
      <c r="B230" s="1" t="s">
        <v>530</v>
      </c>
      <c r="C230" s="1" t="s">
        <v>535</v>
      </c>
      <c r="D230" s="2">
        <v>2.6873999999999999E-3</v>
      </c>
      <c r="E230" s="2">
        <v>3.5865953102270148E-3</v>
      </c>
    </row>
    <row r="231" spans="1:5" ht="15.75" x14ac:dyDescent="0.25">
      <c r="A231" s="1" t="s">
        <v>536</v>
      </c>
      <c r="B231" s="1" t="s">
        <v>537</v>
      </c>
      <c r="C231" s="1" t="s">
        <v>538</v>
      </c>
      <c r="D231" s="2">
        <v>2.7688499999999998E-3</v>
      </c>
      <c r="E231" s="2">
        <v>3.6341955773027002E-3</v>
      </c>
    </row>
    <row r="232" spans="1:5" ht="15.75" x14ac:dyDescent="0.25">
      <c r="A232" s="1" t="s">
        <v>539</v>
      </c>
      <c r="B232" s="1" t="s">
        <v>537</v>
      </c>
      <c r="C232" s="1" t="s">
        <v>540</v>
      </c>
      <c r="D232" s="2">
        <v>2.2150799999999999E-3</v>
      </c>
      <c r="E232" s="2">
        <v>2.9073564618421603E-3</v>
      </c>
    </row>
    <row r="233" spans="1:5" ht="15.75" x14ac:dyDescent="0.25">
      <c r="A233" s="1" t="s">
        <v>541</v>
      </c>
      <c r="B233" s="1" t="s">
        <v>537</v>
      </c>
      <c r="C233" s="1" t="s">
        <v>542</v>
      </c>
      <c r="D233" s="2">
        <v>4.9839299999999993E-3</v>
      </c>
      <c r="E233" s="2">
        <v>6.5415520391448601E-3</v>
      </c>
    </row>
    <row r="234" spans="1:5" ht="15.75" x14ac:dyDescent="0.25">
      <c r="A234" s="1" t="s">
        <v>543</v>
      </c>
      <c r="B234" s="1" t="s">
        <v>544</v>
      </c>
      <c r="C234" s="1" t="s">
        <v>545</v>
      </c>
      <c r="D234" s="2">
        <v>3.3231870000000004E-2</v>
      </c>
      <c r="E234" s="2">
        <v>4.4580506684016724E-2</v>
      </c>
    </row>
    <row r="235" spans="1:5" ht="15.75" x14ac:dyDescent="0.25">
      <c r="A235" s="1" t="s">
        <v>546</v>
      </c>
      <c r="B235" s="1" t="s">
        <v>544</v>
      </c>
      <c r="C235" s="1" t="s">
        <v>547</v>
      </c>
      <c r="D235" s="2">
        <v>4.2199200000000003E-3</v>
      </c>
      <c r="E235" s="2">
        <v>5.6610167217799011E-3</v>
      </c>
    </row>
    <row r="236" spans="1:5" ht="15.75" x14ac:dyDescent="0.25">
      <c r="A236" s="1" t="s">
        <v>548</v>
      </c>
      <c r="B236" s="1" t="s">
        <v>544</v>
      </c>
      <c r="C236" s="1" t="s">
        <v>549</v>
      </c>
      <c r="D236" s="2">
        <v>0.14611473000000003</v>
      </c>
      <c r="E236" s="2">
        <v>0.19601270399162909</v>
      </c>
    </row>
    <row r="237" spans="1:5" ht="15.75" x14ac:dyDescent="0.25">
      <c r="A237" s="1" t="s">
        <v>550</v>
      </c>
      <c r="B237" s="1" t="s">
        <v>544</v>
      </c>
      <c r="C237" s="1" t="s">
        <v>551</v>
      </c>
      <c r="D237" s="2">
        <v>5.4858959999999998E-2</v>
      </c>
      <c r="E237" s="2">
        <v>7.3593217383138704E-2</v>
      </c>
    </row>
    <row r="238" spans="1:5" ht="15.75" x14ac:dyDescent="0.25">
      <c r="A238" s="1" t="s">
        <v>552</v>
      </c>
      <c r="B238" s="1" t="s">
        <v>544</v>
      </c>
      <c r="C238" s="1" t="s">
        <v>553</v>
      </c>
      <c r="D238" s="2">
        <v>6.3298800000000002E-2</v>
      </c>
      <c r="E238" s="2">
        <v>8.4915250826698513E-2</v>
      </c>
    </row>
    <row r="239" spans="1:5" ht="15.75" x14ac:dyDescent="0.25">
      <c r="A239" s="1" t="s">
        <v>554</v>
      </c>
      <c r="B239" s="1" t="s">
        <v>544</v>
      </c>
      <c r="C239" s="1" t="s">
        <v>555</v>
      </c>
      <c r="D239" s="2">
        <v>4.2199200000000003E-3</v>
      </c>
      <c r="E239" s="2">
        <v>5.6610167217799011E-3</v>
      </c>
    </row>
    <row r="240" spans="1:5" ht="15.75" x14ac:dyDescent="0.25">
      <c r="A240" s="1" t="s">
        <v>556</v>
      </c>
      <c r="B240" s="1" t="s">
        <v>557</v>
      </c>
      <c r="C240" s="1" t="s">
        <v>558</v>
      </c>
      <c r="D240" s="2">
        <v>4.7474099999999997E-3</v>
      </c>
      <c r="E240" s="2">
        <v>6.3686438120023874E-3</v>
      </c>
    </row>
    <row r="241" spans="1:5" ht="15.75" x14ac:dyDescent="0.25">
      <c r="A241" s="1" t="s">
        <v>559</v>
      </c>
      <c r="B241" s="1" t="s">
        <v>557</v>
      </c>
      <c r="C241" s="1" t="s">
        <v>560</v>
      </c>
      <c r="D241" s="2">
        <v>2.63745E-3</v>
      </c>
      <c r="E241" s="2">
        <v>3.5381354511124377E-3</v>
      </c>
    </row>
    <row r="242" spans="1:5" ht="15.75" x14ac:dyDescent="0.25">
      <c r="A242" s="1" t="s">
        <v>561</v>
      </c>
      <c r="B242" s="1" t="s">
        <v>557</v>
      </c>
      <c r="C242" s="1" t="s">
        <v>562</v>
      </c>
      <c r="D242" s="2">
        <v>3.3759360000000002E-2</v>
      </c>
      <c r="E242" s="2">
        <v>4.5288133774239209E-2</v>
      </c>
    </row>
    <row r="243" spans="1:5" ht="15.75" x14ac:dyDescent="0.25">
      <c r="A243" s="1" t="s">
        <v>563</v>
      </c>
      <c r="B243" s="1" t="s">
        <v>557</v>
      </c>
      <c r="C243" s="1" t="s">
        <v>564</v>
      </c>
      <c r="D243" s="2">
        <v>1.476972E-2</v>
      </c>
      <c r="E243" s="2">
        <v>1.9813558526229652E-2</v>
      </c>
    </row>
    <row r="244" spans="1:5" ht="15.75" x14ac:dyDescent="0.25">
      <c r="A244" s="1" t="s">
        <v>565</v>
      </c>
      <c r="B244" s="1" t="s">
        <v>557</v>
      </c>
      <c r="C244" s="1" t="s">
        <v>566</v>
      </c>
      <c r="D244" s="2">
        <v>0.10708047000000001</v>
      </c>
      <c r="E244" s="2">
        <v>0.14364829931516498</v>
      </c>
    </row>
    <row r="245" spans="1:5" ht="15.75" x14ac:dyDescent="0.25">
      <c r="A245" s="1" t="s">
        <v>567</v>
      </c>
      <c r="B245" s="1" t="s">
        <v>557</v>
      </c>
      <c r="C245" s="1" t="s">
        <v>568</v>
      </c>
      <c r="D245" s="2">
        <v>9.4948199999999993E-3</v>
      </c>
      <c r="E245" s="2">
        <v>1.2737287624004775E-2</v>
      </c>
    </row>
    <row r="246" spans="1:5" ht="15.75" x14ac:dyDescent="0.25">
      <c r="A246" s="1" t="s">
        <v>569</v>
      </c>
      <c r="B246" s="1" t="s">
        <v>557</v>
      </c>
      <c r="C246" s="1" t="s">
        <v>570</v>
      </c>
      <c r="D246" s="2">
        <v>3.7451789999999999E-2</v>
      </c>
      <c r="E246" s="2">
        <v>5.0241523405796615E-2</v>
      </c>
    </row>
    <row r="247" spans="1:5" ht="15.75" x14ac:dyDescent="0.25">
      <c r="A247" s="1" t="s">
        <v>571</v>
      </c>
      <c r="B247" s="1" t="s">
        <v>557</v>
      </c>
      <c r="C247" s="1" t="s">
        <v>572</v>
      </c>
      <c r="D247" s="2">
        <v>1.05498E-2</v>
      </c>
      <c r="E247" s="2">
        <v>1.4152541804449751E-2</v>
      </c>
    </row>
    <row r="248" spans="1:5" ht="15.75" x14ac:dyDescent="0.25">
      <c r="A248" s="1" t="s">
        <v>573</v>
      </c>
      <c r="B248" s="1" t="s">
        <v>557</v>
      </c>
      <c r="C248" s="1" t="s">
        <v>574</v>
      </c>
      <c r="D248" s="2">
        <v>2.2154580000000004E-2</v>
      </c>
      <c r="E248" s="2">
        <v>2.9720337789344482E-2</v>
      </c>
    </row>
    <row r="249" spans="1:5" ht="15.75" x14ac:dyDescent="0.25">
      <c r="A249" s="1" t="s">
        <v>575</v>
      </c>
      <c r="B249" s="1" t="s">
        <v>576</v>
      </c>
      <c r="C249" s="1" t="s">
        <v>577</v>
      </c>
      <c r="D249" s="2">
        <v>2.3547599999999998E-2</v>
      </c>
      <c r="E249" s="2">
        <v>2.8755510508126851E-2</v>
      </c>
    </row>
    <row r="250" spans="1:5" ht="15.75" x14ac:dyDescent="0.25">
      <c r="A250" s="1" t="s">
        <v>578</v>
      </c>
      <c r="B250" s="1" t="s">
        <v>579</v>
      </c>
      <c r="C250" s="1" t="s">
        <v>580</v>
      </c>
      <c r="D250" s="2">
        <v>1.1077290000000002E-2</v>
      </c>
      <c r="E250" s="2">
        <v>1.4860168894672241E-2</v>
      </c>
    </row>
    <row r="251" spans="1:5" ht="15.75" x14ac:dyDescent="0.25">
      <c r="A251" s="1" t="s">
        <v>581</v>
      </c>
      <c r="B251" s="1" t="s">
        <v>579</v>
      </c>
      <c r="C251" s="1" t="s">
        <v>582</v>
      </c>
      <c r="D251" s="2">
        <v>8.2288440000000004E-2</v>
      </c>
      <c r="E251" s="2">
        <v>0.11038982607470807</v>
      </c>
    </row>
    <row r="252" spans="1:5" ht="15.75" x14ac:dyDescent="0.25">
      <c r="A252" s="1" t="s">
        <v>583</v>
      </c>
      <c r="B252" s="1" t="s">
        <v>579</v>
      </c>
      <c r="C252" s="1" t="s">
        <v>584</v>
      </c>
      <c r="D252" s="2">
        <v>6.8573699999999998E-3</v>
      </c>
      <c r="E252" s="2">
        <v>9.199152172892338E-3</v>
      </c>
    </row>
    <row r="253" spans="1:5" ht="15.75" x14ac:dyDescent="0.25">
      <c r="A253" s="1" t="s">
        <v>585</v>
      </c>
      <c r="B253" s="1" t="s">
        <v>579</v>
      </c>
      <c r="C253" s="1" t="s">
        <v>586</v>
      </c>
      <c r="D253" s="2">
        <v>2.63745E-3</v>
      </c>
      <c r="E253" s="2">
        <v>3.5381354511124377E-3</v>
      </c>
    </row>
    <row r="254" spans="1:5" ht="15.75" x14ac:dyDescent="0.25">
      <c r="A254" s="1" t="s">
        <v>587</v>
      </c>
      <c r="B254" s="1" t="s">
        <v>588</v>
      </c>
      <c r="C254" s="1" t="s">
        <v>589</v>
      </c>
      <c r="D254" s="2">
        <v>5.2748999999999999E-3</v>
      </c>
      <c r="E254" s="2">
        <v>7.0762709022248755E-3</v>
      </c>
    </row>
    <row r="255" spans="1:5" ht="15.75" x14ac:dyDescent="0.25">
      <c r="A255" s="1" t="s">
        <v>590</v>
      </c>
      <c r="B255" s="1" t="s">
        <v>588</v>
      </c>
      <c r="C255" s="1" t="s">
        <v>591</v>
      </c>
      <c r="D255" s="2">
        <v>1.05498E-2</v>
      </c>
      <c r="E255" s="2">
        <v>1.4152541804449751E-2</v>
      </c>
    </row>
    <row r="256" spans="1:5" ht="15.75" x14ac:dyDescent="0.25">
      <c r="A256" s="1" t="s">
        <v>592</v>
      </c>
      <c r="B256" s="1" t="s">
        <v>593</v>
      </c>
      <c r="C256" s="1" t="s">
        <v>594</v>
      </c>
      <c r="D256" s="2">
        <v>3.1649400000000002E-3</v>
      </c>
      <c r="E256" s="2">
        <v>4.2457625413349258E-3</v>
      </c>
    </row>
    <row r="257" spans="1:5" ht="15.75" x14ac:dyDescent="0.25">
      <c r="A257" s="1" t="s">
        <v>595</v>
      </c>
      <c r="B257" s="1" t="s">
        <v>596</v>
      </c>
      <c r="C257" s="1" t="s">
        <v>597</v>
      </c>
      <c r="D257" s="2">
        <v>0</v>
      </c>
      <c r="E257" s="2">
        <v>0</v>
      </c>
    </row>
    <row r="258" spans="1:5" ht="15.75" x14ac:dyDescent="0.25">
      <c r="A258" s="1" t="s">
        <v>598</v>
      </c>
      <c r="B258" s="1" t="s">
        <v>596</v>
      </c>
      <c r="C258" s="1" t="s">
        <v>599</v>
      </c>
      <c r="D258" s="2">
        <v>1.0937399999999999E-3</v>
      </c>
      <c r="E258" s="2">
        <v>1.4596239307114354E-3</v>
      </c>
    </row>
    <row r="259" spans="1:5" ht="15.75" x14ac:dyDescent="0.25">
      <c r="A259" s="1" t="s">
        <v>600</v>
      </c>
      <c r="B259" s="1" t="s">
        <v>596</v>
      </c>
      <c r="C259" s="1" t="s">
        <v>599</v>
      </c>
      <c r="D259" s="2">
        <v>3.8280899999999997E-3</v>
      </c>
      <c r="E259" s="2">
        <v>5.108683757490024E-3</v>
      </c>
    </row>
    <row r="260" spans="1:5" ht="15.75" x14ac:dyDescent="0.25">
      <c r="A260" s="1" t="s">
        <v>601</v>
      </c>
      <c r="B260" s="1" t="s">
        <v>596</v>
      </c>
      <c r="C260" s="1" t="s">
        <v>602</v>
      </c>
      <c r="D260" s="2">
        <v>0</v>
      </c>
      <c r="E260" s="2">
        <v>0</v>
      </c>
    </row>
    <row r="261" spans="1:5" ht="15.75" x14ac:dyDescent="0.25">
      <c r="A261" s="1" t="s">
        <v>603</v>
      </c>
      <c r="B261" s="1" t="s">
        <v>604</v>
      </c>
      <c r="C261" s="1" t="s">
        <v>605</v>
      </c>
      <c r="D261" s="2">
        <v>0</v>
      </c>
      <c r="E261" s="2">
        <v>0</v>
      </c>
    </row>
    <row r="262" spans="1:5" ht="15.75" x14ac:dyDescent="0.25">
      <c r="A262" s="1" t="s">
        <v>606</v>
      </c>
      <c r="B262" s="1" t="s">
        <v>604</v>
      </c>
      <c r="C262" s="1" t="s">
        <v>607</v>
      </c>
      <c r="D262" s="2">
        <v>1.8989639999999999E-2</v>
      </c>
      <c r="E262" s="2">
        <v>2.547457524800955E-2</v>
      </c>
    </row>
    <row r="263" spans="1:5" ht="15.75" x14ac:dyDescent="0.25">
      <c r="A263" s="1" t="s">
        <v>608</v>
      </c>
      <c r="B263" s="1" t="s">
        <v>604</v>
      </c>
      <c r="C263" s="1" t="s">
        <v>609</v>
      </c>
      <c r="D263" s="2">
        <v>0</v>
      </c>
      <c r="E263" s="2">
        <v>0</v>
      </c>
    </row>
    <row r="264" spans="1:5" ht="15.75" x14ac:dyDescent="0.25">
      <c r="A264" s="1" t="s">
        <v>610</v>
      </c>
      <c r="B264" s="1" t="s">
        <v>611</v>
      </c>
      <c r="C264" s="1" t="s">
        <v>612</v>
      </c>
      <c r="D264" s="2">
        <v>1.67859E-3</v>
      </c>
      <c r="E264" s="2">
        <v>2.2365991126034298E-3</v>
      </c>
    </row>
    <row r="265" spans="1:5" ht="15.75" x14ac:dyDescent="0.25">
      <c r="A265" s="1" t="s">
        <v>613</v>
      </c>
      <c r="B265" s="1" t="s">
        <v>614</v>
      </c>
      <c r="C265" s="1" t="s">
        <v>615</v>
      </c>
      <c r="D265" s="2">
        <v>3.3759360000000002E-2</v>
      </c>
      <c r="E265" s="2">
        <v>4.5288133774239209E-2</v>
      </c>
    </row>
    <row r="266" spans="1:5" ht="15.75" x14ac:dyDescent="0.25">
      <c r="A266" s="1" t="s">
        <v>616</v>
      </c>
      <c r="B266" s="1" t="s">
        <v>614</v>
      </c>
      <c r="C266" s="1" t="s">
        <v>617</v>
      </c>
      <c r="D266" s="2">
        <v>3.69243E-3</v>
      </c>
      <c r="E266" s="2">
        <v>4.953389631557413E-3</v>
      </c>
    </row>
    <row r="267" spans="1:5" ht="15.75" x14ac:dyDescent="0.25">
      <c r="A267" s="1" t="s">
        <v>618</v>
      </c>
      <c r="B267" s="1" t="s">
        <v>614</v>
      </c>
      <c r="C267" s="1" t="s">
        <v>619</v>
      </c>
      <c r="D267" s="2">
        <v>3.1649400000000002E-3</v>
      </c>
      <c r="E267" s="2">
        <v>4.2457625413349258E-3</v>
      </c>
    </row>
    <row r="268" spans="1:5" ht="15.75" x14ac:dyDescent="0.25">
      <c r="A268" s="1" t="s">
        <v>620</v>
      </c>
      <c r="B268" s="1" t="s">
        <v>614</v>
      </c>
      <c r="C268" s="1" t="s">
        <v>621</v>
      </c>
      <c r="D268" s="2">
        <v>0</v>
      </c>
      <c r="E268" s="2">
        <v>0</v>
      </c>
    </row>
    <row r="269" spans="1:5" ht="15.75" x14ac:dyDescent="0.25">
      <c r="A269" s="1" t="s">
        <v>622</v>
      </c>
      <c r="B269" s="1" t="s">
        <v>614</v>
      </c>
      <c r="C269" s="1" t="s">
        <v>623</v>
      </c>
      <c r="D269" s="2">
        <v>2.9011950000000002E-2</v>
      </c>
      <c r="E269" s="2">
        <v>3.891948996223682E-2</v>
      </c>
    </row>
    <row r="270" spans="1:5" ht="15.75" x14ac:dyDescent="0.25">
      <c r="A270" s="1" t="s">
        <v>624</v>
      </c>
      <c r="B270" s="1" t="s">
        <v>625</v>
      </c>
      <c r="C270" s="1" t="s">
        <v>626</v>
      </c>
      <c r="D270" s="2">
        <v>1.5824700000000001E-2</v>
      </c>
      <c r="E270" s="2">
        <v>2.1228812706674628E-2</v>
      </c>
    </row>
    <row r="271" spans="1:5" ht="15.75" x14ac:dyDescent="0.25">
      <c r="A271" s="1" t="s">
        <v>627</v>
      </c>
      <c r="B271" s="1" t="s">
        <v>628</v>
      </c>
      <c r="C271" s="1" t="s">
        <v>629</v>
      </c>
      <c r="D271" s="2">
        <v>9.6841260000000012E-2</v>
      </c>
      <c r="E271" s="2">
        <v>0.13604548838908168</v>
      </c>
    </row>
    <row r="272" spans="1:5" ht="15.75" x14ac:dyDescent="0.25">
      <c r="A272" s="1" t="s">
        <v>630</v>
      </c>
      <c r="B272" s="1" t="s">
        <v>628</v>
      </c>
      <c r="C272" s="1" t="s">
        <v>631</v>
      </c>
      <c r="D272" s="2">
        <v>0.10028231999999999</v>
      </c>
      <c r="E272" s="2">
        <v>0.14087959203742464</v>
      </c>
    </row>
    <row r="273" spans="1:5" ht="15.75" x14ac:dyDescent="0.25">
      <c r="A273" s="1" t="s">
        <v>632</v>
      </c>
      <c r="B273" s="1" t="s">
        <v>628</v>
      </c>
      <c r="C273" s="1" t="s">
        <v>633</v>
      </c>
      <c r="D273" s="2">
        <v>2.7528480000000001E-2</v>
      </c>
      <c r="E273" s="2">
        <v>3.8672829186744022E-2</v>
      </c>
    </row>
    <row r="274" spans="1:5" ht="15.75" x14ac:dyDescent="0.25">
      <c r="A274" s="1" t="s">
        <v>634</v>
      </c>
      <c r="B274" s="1" t="s">
        <v>628</v>
      </c>
      <c r="C274" s="1" t="s">
        <v>635</v>
      </c>
      <c r="D274" s="2">
        <v>2.94948E-3</v>
      </c>
      <c r="E274" s="2">
        <v>4.1435174128654313E-3</v>
      </c>
    </row>
    <row r="275" spans="1:5" ht="15.75" x14ac:dyDescent="0.25">
      <c r="A275" s="1" t="s">
        <v>636</v>
      </c>
      <c r="B275" s="1" t="s">
        <v>628</v>
      </c>
      <c r="C275" s="1" t="s">
        <v>637</v>
      </c>
      <c r="D275" s="2">
        <v>0</v>
      </c>
      <c r="E275" s="2">
        <v>0</v>
      </c>
    </row>
    <row r="276" spans="1:5" ht="15.75" x14ac:dyDescent="0.25">
      <c r="A276" s="1" t="s">
        <v>638</v>
      </c>
      <c r="B276" s="1" t="s">
        <v>639</v>
      </c>
      <c r="C276" s="1" t="s">
        <v>640</v>
      </c>
      <c r="D276" s="2">
        <v>0</v>
      </c>
      <c r="E276" s="2">
        <v>0</v>
      </c>
    </row>
    <row r="277" spans="1:5" ht="15.75" x14ac:dyDescent="0.25">
      <c r="A277" s="1" t="s">
        <v>641</v>
      </c>
      <c r="B277" s="1" t="s">
        <v>639</v>
      </c>
      <c r="C277" s="1" t="s">
        <v>642</v>
      </c>
      <c r="D277" s="2">
        <v>7.1990099999999996E-3</v>
      </c>
      <c r="E277" s="2">
        <v>9.4489085009870216E-3</v>
      </c>
    </row>
    <row r="278" spans="1:5" ht="15.75" x14ac:dyDescent="0.25">
      <c r="A278" s="1" t="s">
        <v>643</v>
      </c>
      <c r="B278" s="1" t="s">
        <v>639</v>
      </c>
      <c r="C278" s="1" t="s">
        <v>644</v>
      </c>
      <c r="D278" s="2">
        <v>5.5376999999999998E-4</v>
      </c>
      <c r="E278" s="2">
        <v>7.2683911546054007E-4</v>
      </c>
    </row>
    <row r="279" spans="1:5" ht="15.75" x14ac:dyDescent="0.25">
      <c r="A279" s="1" t="s">
        <v>645</v>
      </c>
      <c r="B279" s="1" t="s">
        <v>639</v>
      </c>
      <c r="C279" s="1" t="s">
        <v>646</v>
      </c>
      <c r="D279" s="2">
        <v>0.22427685</v>
      </c>
      <c r="E279" s="2">
        <v>0.29436984176151876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Sites</vt:lpstr>
      <vt:lpstr>Leaks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2018-12-17T22:52:00Z</dcterms:created>
  <dcterms:modified xsi:type="dcterms:W3CDTF">2018-12-17T22:52:04Z</dcterms:modified>
</cp:coreProperties>
</file>